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ottpjohnson\Desktop\"/>
    </mc:Choice>
  </mc:AlternateContent>
  <bookViews>
    <workbookView xWindow="0" yWindow="0" windowWidth="15345" windowHeight="4650"/>
  </bookViews>
  <sheets>
    <sheet name="PBH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0" i="1"/>
  <c r="B21" i="1" s="1"/>
  <c r="C27" i="1" l="1"/>
  <c r="C29" i="1" l="1"/>
  <c r="C30" i="1" s="1"/>
  <c r="C28" i="1" l="1"/>
  <c r="C34" i="1" s="1"/>
  <c r="C31" i="1" l="1"/>
  <c r="C32" i="1" s="1"/>
  <c r="C33" i="1" s="1"/>
</calcChain>
</file>

<file path=xl/sharedStrings.xml><?xml version="1.0" encoding="utf-8"?>
<sst xmlns="http://schemas.openxmlformats.org/spreadsheetml/2006/main" count="18" uniqueCount="18">
  <si>
    <t>Pot Diameter (inches)</t>
  </si>
  <si>
    <t>Desired PBH Depth (inches)</t>
  </si>
  <si>
    <r>
      <t>Total calculated volume (in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</si>
  <si>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g/cc</t>
  </si>
  <si>
    <r>
      <t>lbs/ft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</si>
  <si>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lbs/in</t>
    </r>
    <r>
      <rPr>
        <vertAlign val="superscript"/>
        <sz val="11"/>
        <color theme="1"/>
        <rFont val="Calibri"/>
        <family val="2"/>
        <scheme val="minor"/>
      </rPr>
      <t>3</t>
    </r>
  </si>
  <si>
    <r>
      <t>Total calculated volume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</si>
  <si>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g per cup (236.6 g/cc volume)</t>
  </si>
  <si>
    <t>Total calculated volume (cc)</t>
  </si>
  <si>
    <t>Cups of PBH required for volume</t>
  </si>
  <si>
    <t>Grams of PBH required for volume</t>
  </si>
  <si>
    <t>Lbs of PBH required for volume</t>
  </si>
  <si>
    <t>Number of 50 lb bags of PBH required for volume</t>
  </si>
  <si>
    <t>Quantity of Pots to Fill</t>
  </si>
  <si>
    <t>Typical PBH Bulk Density</t>
  </si>
  <si>
    <t>User Input Values</t>
  </si>
  <si>
    <t>PBH Volume and Weight Calculations for Topdressing</t>
  </si>
  <si>
    <r>
      <t>Number of PBH Bulk Bales (90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required for volume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</si>
</sst>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4" xfId="0" applyBorder="1"/>
    <xf numFmtId="164" fontId="0" fillId="0" borderId="8" xfId="0" applyNumberFormat="1" applyBorder="1"/>
    <xf numFmtId="2" fontId="0" fillId="0" borderId="8" xfId="0" applyNumberFormat="1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" xfId="0" applyBorder="1"/>
    <xf numFmtId="0" fontId="0" fillId="0" borderId="14" xfId="0" applyBorder="1" applyAlignment="1">
      <alignment horizontal="right"/>
    </xf>
    <xf numFmtId="0" fontId="0" fillId="0" borderId="14" xfId="0" applyFill="1" applyBorder="1" applyAlignment="1">
      <alignment horizontal="right"/>
    </xf>
    <xf numFmtId="2" fontId="0" fillId="0" borderId="3" xfId="0" applyNumberFormat="1" applyBorder="1"/>
    <xf numFmtId="0" fontId="0" fillId="0" borderId="15" xfId="0" applyBorder="1"/>
    <xf numFmtId="165" fontId="0" fillId="0" borderId="16" xfId="0" applyNumberFormat="1" applyBorder="1"/>
    <xf numFmtId="0" fontId="0" fillId="3" borderId="0" xfId="0" applyFill="1"/>
    <xf numFmtId="0" fontId="3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19" xfId="0" applyFill="1" applyBorder="1" applyAlignment="1">
      <alignment vertical="center"/>
    </xf>
    <xf numFmtId="0" fontId="0" fillId="0" borderId="5" xfId="0" applyBorder="1" applyAlignment="1">
      <alignment horizontal="right"/>
    </xf>
    <xf numFmtId="2" fontId="0" fillId="0" borderId="9" xfId="0" applyNumberFormat="1" applyBorder="1"/>
    <xf numFmtId="0" fontId="0" fillId="2" borderId="7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7" xfId="0" applyFill="1" applyBorder="1"/>
    <xf numFmtId="0" fontId="0" fillId="0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552450</xdr:colOff>
      <xdr:row>12</xdr:row>
      <xdr:rowOff>187221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2428875" cy="2397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D34"/>
  <sheetViews>
    <sheetView tabSelected="1" topLeftCell="A10" workbookViewId="0">
      <selection activeCell="C24" sqref="C24"/>
    </sheetView>
  </sheetViews>
  <sheetFormatPr defaultRowHeight="15" x14ac:dyDescent="0.25"/>
  <cols>
    <col min="1" max="1" width="30.7109375" customWidth="1"/>
    <col min="2" max="2" width="18.28515625" customWidth="1"/>
    <col min="3" max="3" width="16.7109375" customWidth="1"/>
    <col min="4" max="4" width="14.7109375" customWidth="1"/>
  </cols>
  <sheetData>
    <row r="16" spans="1:3" x14ac:dyDescent="0.25">
      <c r="A16" s="29" t="s">
        <v>16</v>
      </c>
      <c r="B16" s="29"/>
      <c r="C16" s="29"/>
    </row>
    <row r="17" spans="1:4" ht="15.75" thickBot="1" x14ac:dyDescent="0.3"/>
    <row r="18" spans="1:4" ht="18" thickBot="1" x14ac:dyDescent="0.3">
      <c r="A18" s="19" t="s">
        <v>14</v>
      </c>
      <c r="B18" s="21">
        <v>7</v>
      </c>
      <c r="C18" s="20" t="s">
        <v>4</v>
      </c>
      <c r="D18" s="5"/>
    </row>
    <row r="19" spans="1:4" ht="17.25" hidden="1" x14ac:dyDescent="0.25">
      <c r="A19" s="5"/>
      <c r="B19" s="16">
        <f>B18/1728</f>
        <v>4.0509259259259257E-3</v>
      </c>
      <c r="C19" s="1" t="s">
        <v>5</v>
      </c>
      <c r="D19" s="2"/>
    </row>
    <row r="20" spans="1:4" hidden="1" x14ac:dyDescent="0.25">
      <c r="A20" s="5"/>
      <c r="B20" s="16">
        <f>B18*0.016</f>
        <v>0.112</v>
      </c>
      <c r="C20" s="1" t="s">
        <v>3</v>
      </c>
      <c r="D20" s="2"/>
    </row>
    <row r="21" spans="1:4" ht="15.75" hidden="1" thickBot="1" x14ac:dyDescent="0.3">
      <c r="A21" s="6"/>
      <c r="B21" s="17">
        <f>B20*236.6</f>
        <v>26.499199999999998</v>
      </c>
      <c r="C21" s="3" t="s">
        <v>7</v>
      </c>
      <c r="D21" s="4"/>
    </row>
    <row r="22" spans="1:4" ht="15.75" thickBot="1" x14ac:dyDescent="0.3"/>
    <row r="23" spans="1:4" ht="15.75" thickBot="1" x14ac:dyDescent="0.3">
      <c r="C23" s="27" t="s">
        <v>15</v>
      </c>
    </row>
    <row r="24" spans="1:4" x14ac:dyDescent="0.25">
      <c r="A24" s="12"/>
      <c r="B24" s="9" t="s">
        <v>0</v>
      </c>
      <c r="C24" s="24">
        <v>10</v>
      </c>
    </row>
    <row r="25" spans="1:4" x14ac:dyDescent="0.25">
      <c r="A25" s="5"/>
      <c r="B25" s="10" t="s">
        <v>1</v>
      </c>
      <c r="C25" s="25">
        <v>1</v>
      </c>
    </row>
    <row r="26" spans="1:4" ht="15.75" thickBot="1" x14ac:dyDescent="0.3">
      <c r="A26" s="6"/>
      <c r="B26" s="11" t="s">
        <v>13</v>
      </c>
      <c r="C26" s="26">
        <v>155</v>
      </c>
    </row>
    <row r="27" spans="1:4" ht="17.25" hidden="1" customHeight="1" x14ac:dyDescent="0.25">
      <c r="A27" s="12"/>
      <c r="B27" s="13" t="s">
        <v>2</v>
      </c>
      <c r="C27" s="7">
        <f>(C24/2)^2*3.14*C25*C26</f>
        <v>12167.5</v>
      </c>
      <c r="D27" s="18"/>
    </row>
    <row r="28" spans="1:4" ht="17.25" customHeight="1" x14ac:dyDescent="0.25">
      <c r="A28" s="5"/>
      <c r="B28" s="13" t="s">
        <v>6</v>
      </c>
      <c r="C28" s="8">
        <f>C27/1728</f>
        <v>7.0413773148148149</v>
      </c>
      <c r="D28" s="28"/>
    </row>
    <row r="29" spans="1:4" ht="15.75" hidden="1" customHeight="1" thickBot="1" x14ac:dyDescent="0.3">
      <c r="A29" s="5"/>
      <c r="B29" s="13" t="s">
        <v>8</v>
      </c>
      <c r="C29" s="7">
        <f>C27*16.387064</f>
        <v>199389.60121999998</v>
      </c>
      <c r="D29" s="18"/>
    </row>
    <row r="30" spans="1:4" x14ac:dyDescent="0.25">
      <c r="A30" s="5"/>
      <c r="B30" s="14" t="s">
        <v>9</v>
      </c>
      <c r="C30" s="8">
        <f>C29/236.6</f>
        <v>842.7286611158072</v>
      </c>
    </row>
    <row r="31" spans="1:4" hidden="1" x14ac:dyDescent="0.25">
      <c r="A31" s="5"/>
      <c r="B31" s="14" t="s">
        <v>10</v>
      </c>
      <c r="C31" s="8">
        <f>C30*B21</f>
        <v>22331.635336639996</v>
      </c>
      <c r="D31" s="18"/>
    </row>
    <row r="32" spans="1:4" hidden="1" x14ac:dyDescent="0.25">
      <c r="A32" s="5"/>
      <c r="B32" s="14" t="s">
        <v>11</v>
      </c>
      <c r="C32" s="15">
        <f>C31/453.6</f>
        <v>49.232000301234557</v>
      </c>
      <c r="D32" s="18"/>
    </row>
    <row r="33" spans="1:3" x14ac:dyDescent="0.25">
      <c r="A33" s="5"/>
      <c r="B33" s="14" t="s">
        <v>12</v>
      </c>
      <c r="C33" s="15">
        <f>C32/50</f>
        <v>0.98464000602469115</v>
      </c>
    </row>
    <row r="34" spans="1:3" ht="18" thickBot="1" x14ac:dyDescent="0.3">
      <c r="A34" s="6"/>
      <c r="B34" s="22" t="s">
        <v>17</v>
      </c>
      <c r="C34" s="23">
        <f>C28/90</f>
        <v>7.8237525720164611E-2</v>
      </c>
    </row>
  </sheetData>
  <sheetProtection algorithmName="SHA-512" hashValue="2UWNxlcu/E5nv7f6NVmYYarGTWPoxdMMPsElGT5sGEucmTEonU8GbU2bBy0rBJFT263+8SpOglVasRR1Ux9T8g==" saltValue="998wK+7pIpg3aB3LHnsaww==" spinCount="100000" sheet="1" objects="1" scenarios="1" selectLockedCells="1"/>
  <mergeCells count="1">
    <mergeCell ref="A16:C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PBH Calculator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doliver</dc:creator>
  <cp:lastModifiedBy>scottpjohnson</cp:lastModifiedBy>
  <cp:lastPrinted>2018-01-11T22:31:47Z</cp:lastPrinted>
  <dcterms:created xsi:type="dcterms:W3CDTF">2018-01-11T17:32:18Z</dcterms:created>
  <dcterms:modified xsi:type="dcterms:W3CDTF">2018-08-31T15:15:33Z</dcterms:modified>
</cp:coreProperties>
</file>