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PD\Operations\Learning\Learning\Learning Materials\ACA 2022 edition\Mocks\AL\SBM\word docs and excel spreadsheets\"/>
    </mc:Choice>
  </mc:AlternateContent>
  <xr:revisionPtr revIDLastSave="0" documentId="8_{54862008-EC66-4F4B-BFAE-1DF8900DEF37}" xr6:coauthVersionLast="47" xr6:coauthVersionMax="47" xr10:uidLastSave="{00000000-0000-0000-0000-000000000000}"/>
  <bookViews>
    <workbookView xWindow="-120" yWindow="-120" windowWidth="29040" windowHeight="17640" activeTab="1" xr2:uid="{30408C0E-034A-429A-9711-BAA1EEB2A879}"/>
  </bookViews>
  <sheets>
    <sheet name="Question" sheetId="1" r:id="rId1"/>
    <sheet name="Solu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31" i="2" s="1"/>
  <c r="G34" i="2" s="1"/>
  <c r="G36" i="2" s="1"/>
  <c r="G24" i="2"/>
  <c r="G23" i="2"/>
  <c r="G26" i="2" s="1"/>
  <c r="B14" i="2"/>
  <c r="B15" i="2" s="1"/>
  <c r="B13" i="2"/>
  <c r="E20" i="2" s="1"/>
  <c r="E24" i="2" s="1"/>
  <c r="G38" i="2" l="1"/>
  <c r="E30" i="2"/>
  <c r="E31" i="2" s="1"/>
  <c r="E34" i="2" s="1"/>
  <c r="E36" i="2" s="1"/>
  <c r="E23" i="2"/>
  <c r="E26" i="2" s="1"/>
  <c r="C30" i="2"/>
  <c r="C31" i="2" s="1"/>
  <c r="C34" i="2" s="1"/>
  <c r="C36" i="2" s="1"/>
  <c r="E38" i="2" l="1"/>
  <c r="C23" i="2"/>
  <c r="C24" i="2"/>
  <c r="C26" i="2" l="1"/>
  <c r="C38" i="2" s="1"/>
</calcChain>
</file>

<file path=xl/sharedStrings.xml><?xml version="1.0" encoding="utf-8"?>
<sst xmlns="http://schemas.openxmlformats.org/spreadsheetml/2006/main" count="53" uniqueCount="35">
  <si>
    <t>20X1</t>
  </si>
  <si>
    <t>20X0</t>
  </si>
  <si>
    <t>20W9</t>
  </si>
  <si>
    <t>20W8</t>
  </si>
  <si>
    <t>20W7</t>
  </si>
  <si>
    <t>20W6</t>
  </si>
  <si>
    <t>Mean</t>
  </si>
  <si>
    <t>Standard deviation</t>
  </si>
  <si>
    <t>Sales (units)</t>
  </si>
  <si>
    <t>20W5</t>
  </si>
  <si>
    <t>20W4</t>
  </si>
  <si>
    <t>20W3</t>
  </si>
  <si>
    <t>20W2</t>
  </si>
  <si>
    <t>Coefficient of variation</t>
  </si>
  <si>
    <t>Expected</t>
  </si>
  <si>
    <t>Guaranteed minimum</t>
  </si>
  <si>
    <t>Sales to Domstore:</t>
  </si>
  <si>
    <t>Volume of sales</t>
  </si>
  <si>
    <t xml:space="preserve">£     </t>
  </si>
  <si>
    <t>Revenue (£17 per unit)</t>
  </si>
  <si>
    <t>Additional fixed cost</t>
  </si>
  <si>
    <t>Profit on sales to Domstore</t>
  </si>
  <si>
    <t>Opportunity cost:</t>
  </si>
  <si>
    <t>Units</t>
  </si>
  <si>
    <t>Capacity</t>
  </si>
  <si>
    <t>Sales to Domstore</t>
  </si>
  <si>
    <t>Capacity remaining for</t>
  </si>
  <si>
    <t xml:space="preserve">   external sales</t>
  </si>
  <si>
    <t xml:space="preserve">External demand </t>
  </si>
  <si>
    <t>Lost external sales</t>
  </si>
  <si>
    <t>Lost external contribution</t>
  </si>
  <si>
    <t>Cost of sales (£12.4 per unit)</t>
  </si>
  <si>
    <t>Net contribution from Domstore contract</t>
  </si>
  <si>
    <t>Break even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</si>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</sst>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6" fontId="5" fillId="0" borderId="0" xfId="0" applyNumberFormat="1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C60D-34DA-4CAC-86D6-8231151BD5CD}">
  <dimension ref="A1:B14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1.140625" bestFit="1" customWidth="1"/>
  </cols>
  <sheetData>
    <row r="1" spans="1:2" x14ac:dyDescent="0.25">
      <c r="A1" t="s">
        <v>34</v>
      </c>
      <c r="B1" t="s">
        <v>8</v>
      </c>
    </row>
    <row r="2" spans="1:2" x14ac:dyDescent="0.25">
      <c r="A2" t="s">
        <v>12</v>
      </c>
      <c r="B2" s="1">
        <v>224500</v>
      </c>
    </row>
    <row r="3" spans="1:2" x14ac:dyDescent="0.25">
      <c r="A3" t="s">
        <v>11</v>
      </c>
      <c r="B3" s="1">
        <v>210500</v>
      </c>
    </row>
    <row r="4" spans="1:2" x14ac:dyDescent="0.25">
      <c r="A4" t="s">
        <v>10</v>
      </c>
      <c r="B4" s="1">
        <v>234500</v>
      </c>
    </row>
    <row r="5" spans="1:2" x14ac:dyDescent="0.25">
      <c r="A5" t="s">
        <v>9</v>
      </c>
      <c r="B5" s="1">
        <v>239500</v>
      </c>
    </row>
    <row r="6" spans="1:2" x14ac:dyDescent="0.25">
      <c r="A6" t="s">
        <v>5</v>
      </c>
      <c r="B6" s="1">
        <v>204500</v>
      </c>
    </row>
    <row r="7" spans="1:2" x14ac:dyDescent="0.25">
      <c r="A7" t="s">
        <v>4</v>
      </c>
      <c r="B7" s="1">
        <v>214500</v>
      </c>
    </row>
    <row r="8" spans="1:2" x14ac:dyDescent="0.25">
      <c r="A8" t="s">
        <v>3</v>
      </c>
      <c r="B8" s="1">
        <v>229500</v>
      </c>
    </row>
    <row r="9" spans="1:2" x14ac:dyDescent="0.25">
      <c r="A9" t="s">
        <v>2</v>
      </c>
      <c r="B9" s="1">
        <v>219500</v>
      </c>
    </row>
    <row r="10" spans="1:2" x14ac:dyDescent="0.25">
      <c r="A10" t="s">
        <v>1</v>
      </c>
      <c r="B10" s="1">
        <v>231500</v>
      </c>
    </row>
    <row r="11" spans="1:2" x14ac:dyDescent="0.25">
      <c r="A11" t="s">
        <v>0</v>
      </c>
      <c r="B11" s="1">
        <v>241500</v>
      </c>
    </row>
    <row r="12" spans="1:2" x14ac:dyDescent="0.25">
      <c r="B12" s="1"/>
    </row>
    <row r="13" spans="1:2" x14ac:dyDescent="0.25">
      <c r="B13" s="1"/>
    </row>
    <row r="14" spans="1:2" x14ac:dyDescent="0.25">
      <c r="B1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1EAD-2222-4A6B-BA81-405E7A3466CC}">
  <dimension ref="A1:I38"/>
  <sheetViews>
    <sheetView tabSelected="1" workbookViewId="0">
      <selection activeCell="I21" sqref="I21"/>
    </sheetView>
  </sheetViews>
  <sheetFormatPr defaultRowHeight="15" x14ac:dyDescent="0.25"/>
  <cols>
    <col min="1" max="1" width="14.85546875" customWidth="1"/>
    <col min="2" max="2" width="13.85546875" customWidth="1"/>
    <col min="3" max="3" width="21.85546875" customWidth="1"/>
    <col min="5" max="5" width="16" customWidth="1"/>
    <col min="7" max="7" width="19.42578125" customWidth="1"/>
  </cols>
  <sheetData>
    <row r="1" spans="1:2" x14ac:dyDescent="0.25">
      <c r="B1" t="s">
        <v>8</v>
      </c>
    </row>
    <row r="2" spans="1:2" x14ac:dyDescent="0.25">
      <c r="A2" t="s">
        <v>12</v>
      </c>
      <c r="B2" s="1">
        <v>224500</v>
      </c>
    </row>
    <row r="3" spans="1:2" x14ac:dyDescent="0.25">
      <c r="A3" t="s">
        <v>11</v>
      </c>
      <c r="B3" s="1">
        <v>210500</v>
      </c>
    </row>
    <row r="4" spans="1:2" x14ac:dyDescent="0.25">
      <c r="A4" t="s">
        <v>10</v>
      </c>
      <c r="B4" s="1">
        <v>234500</v>
      </c>
    </row>
    <row r="5" spans="1:2" x14ac:dyDescent="0.25">
      <c r="A5" t="s">
        <v>9</v>
      </c>
      <c r="B5" s="1">
        <v>239500</v>
      </c>
    </row>
    <row r="6" spans="1:2" x14ac:dyDescent="0.25">
      <c r="A6" t="s">
        <v>5</v>
      </c>
      <c r="B6" s="1">
        <v>204500</v>
      </c>
    </row>
    <row r="7" spans="1:2" x14ac:dyDescent="0.25">
      <c r="A7" t="s">
        <v>4</v>
      </c>
      <c r="B7" s="1">
        <v>214500</v>
      </c>
    </row>
    <row r="8" spans="1:2" x14ac:dyDescent="0.25">
      <c r="A8" t="s">
        <v>3</v>
      </c>
      <c r="B8" s="1">
        <v>229500</v>
      </c>
    </row>
    <row r="9" spans="1:2" x14ac:dyDescent="0.25">
      <c r="A9" t="s">
        <v>2</v>
      </c>
      <c r="B9" s="1">
        <v>219500</v>
      </c>
    </row>
    <row r="10" spans="1:2" x14ac:dyDescent="0.25">
      <c r="A10" t="s">
        <v>1</v>
      </c>
      <c r="B10" s="1">
        <v>231500</v>
      </c>
    </row>
    <row r="11" spans="1:2" x14ac:dyDescent="0.25">
      <c r="A11" t="s">
        <v>0</v>
      </c>
      <c r="B11" s="1">
        <v>241500</v>
      </c>
    </row>
    <row r="12" spans="1:2" x14ac:dyDescent="0.25">
      <c r="B12" s="1"/>
    </row>
    <row r="13" spans="1:2" x14ac:dyDescent="0.25">
      <c r="A13" t="s">
        <v>6</v>
      </c>
      <c r="B13" s="1">
        <f>AVERAGE(B2:B11)</f>
        <v>225000</v>
      </c>
    </row>
    <row r="14" spans="1:2" x14ac:dyDescent="0.25">
      <c r="A14" t="s">
        <v>7</v>
      </c>
      <c r="B14" s="1">
        <f>_xlfn.STDEV.S(B2:B11)</f>
        <v>12501.111061732785</v>
      </c>
    </row>
    <row r="15" spans="1:2" x14ac:dyDescent="0.25">
      <c r="A15" t="s">
        <v>13</v>
      </c>
      <c r="B15" s="2">
        <f>B14/B13</f>
        <v>5.5560493607701267E-2</v>
      </c>
    </row>
    <row r="18" spans="1:9" ht="32.450000000000003" customHeight="1" x14ac:dyDescent="0.25">
      <c r="A18" s="3"/>
      <c r="B18" s="3"/>
      <c r="C18" s="4" t="s">
        <v>33</v>
      </c>
      <c r="D18" s="5"/>
      <c r="E18" s="5" t="s">
        <v>14</v>
      </c>
      <c r="F18" s="5"/>
      <c r="G18" s="4" t="s">
        <v>15</v>
      </c>
    </row>
    <row r="19" spans="1:9" ht="15.75" x14ac:dyDescent="0.25">
      <c r="A19" s="6" t="s">
        <v>16</v>
      </c>
      <c r="B19" s="7"/>
      <c r="C19" s="8"/>
      <c r="D19" s="8"/>
      <c r="E19" s="8"/>
      <c r="F19" s="8"/>
      <c r="G19" s="8"/>
    </row>
    <row r="20" spans="1:9" x14ac:dyDescent="0.25">
      <c r="A20" s="7" t="s">
        <v>17</v>
      </c>
      <c r="B20" s="7"/>
      <c r="C20" s="9">
        <v>250000</v>
      </c>
      <c r="D20" s="7"/>
      <c r="E20" s="9">
        <f>B13</f>
        <v>225000</v>
      </c>
      <c r="F20" s="7"/>
      <c r="G20" s="9">
        <v>200000</v>
      </c>
      <c r="I20" s="15"/>
    </row>
    <row r="21" spans="1:9" x14ac:dyDescent="0.25">
      <c r="A21" s="7"/>
      <c r="B21" s="7"/>
      <c r="C21" s="7"/>
      <c r="D21" s="7"/>
      <c r="E21" s="7"/>
      <c r="F21" s="7"/>
      <c r="G21" s="7"/>
    </row>
    <row r="22" spans="1:9" ht="15.75" x14ac:dyDescent="0.25">
      <c r="A22" s="7"/>
      <c r="B22" s="7"/>
      <c r="C22" s="10" t="s">
        <v>18</v>
      </c>
      <c r="D22" s="10"/>
      <c r="E22" s="10" t="s">
        <v>18</v>
      </c>
      <c r="F22" s="10"/>
      <c r="G22" s="10" t="s">
        <v>18</v>
      </c>
    </row>
    <row r="23" spans="1:9" x14ac:dyDescent="0.25">
      <c r="A23" s="7" t="s">
        <v>19</v>
      </c>
      <c r="B23" s="7"/>
      <c r="C23" s="14">
        <f>C20*17</f>
        <v>4250000</v>
      </c>
      <c r="D23" s="14"/>
      <c r="E23" s="14">
        <f>E20*17</f>
        <v>3825000</v>
      </c>
      <c r="F23" s="14"/>
      <c r="G23" s="14">
        <f>G20*17</f>
        <v>3400000</v>
      </c>
    </row>
    <row r="24" spans="1:9" x14ac:dyDescent="0.25">
      <c r="A24" s="7" t="s">
        <v>31</v>
      </c>
      <c r="B24" s="7"/>
      <c r="C24" s="14">
        <f>C20*-12.4</f>
        <v>-3100000</v>
      </c>
      <c r="D24" s="14"/>
      <c r="E24" s="14">
        <f>E20*-12.4</f>
        <v>-2790000</v>
      </c>
      <c r="F24" s="14"/>
      <c r="G24" s="14">
        <f>G20*-12.4</f>
        <v>-2480000</v>
      </c>
      <c r="I24" s="15"/>
    </row>
    <row r="25" spans="1:9" x14ac:dyDescent="0.25">
      <c r="A25" s="7" t="s">
        <v>20</v>
      </c>
      <c r="B25" s="7"/>
      <c r="C25" s="14">
        <v>-200000</v>
      </c>
      <c r="D25" s="14"/>
      <c r="E25" s="14">
        <v>-200000</v>
      </c>
      <c r="F25" s="14"/>
      <c r="G25" s="14">
        <v>-200000</v>
      </c>
    </row>
    <row r="26" spans="1:9" x14ac:dyDescent="0.25">
      <c r="A26" s="16" t="s">
        <v>21</v>
      </c>
      <c r="B26" s="16"/>
      <c r="C26" s="14">
        <f>SUM(C23:C25)</f>
        <v>950000</v>
      </c>
      <c r="D26" s="14"/>
      <c r="E26" s="14">
        <f>SUM(E23:E25)</f>
        <v>835000</v>
      </c>
      <c r="F26" s="14"/>
      <c r="G26" s="14">
        <f>SUM(G23:G25)</f>
        <v>720000</v>
      </c>
    </row>
    <row r="27" spans="1:9" ht="15.75" x14ac:dyDescent="0.25">
      <c r="A27" s="7"/>
      <c r="B27" s="12"/>
      <c r="C27" s="8"/>
      <c r="D27" s="8"/>
      <c r="E27" s="8"/>
      <c r="F27" s="8"/>
      <c r="G27" s="8"/>
    </row>
    <row r="28" spans="1:9" ht="15.75" x14ac:dyDescent="0.25">
      <c r="A28" s="6" t="s">
        <v>22</v>
      </c>
      <c r="B28" s="12"/>
      <c r="C28" s="3" t="s">
        <v>23</v>
      </c>
      <c r="D28" s="3"/>
      <c r="E28" s="3" t="s">
        <v>23</v>
      </c>
      <c r="F28" s="3"/>
      <c r="G28" s="3" t="s">
        <v>23</v>
      </c>
    </row>
    <row r="29" spans="1:9" x14ac:dyDescent="0.25">
      <c r="A29" s="7" t="s">
        <v>24</v>
      </c>
      <c r="B29" s="7"/>
      <c r="C29" s="14">
        <v>760000</v>
      </c>
      <c r="D29" s="14"/>
      <c r="E29" s="14">
        <v>760000</v>
      </c>
      <c r="F29" s="14"/>
      <c r="G29" s="14">
        <v>760000</v>
      </c>
    </row>
    <row r="30" spans="1:9" x14ac:dyDescent="0.25">
      <c r="A30" s="7" t="s">
        <v>25</v>
      </c>
      <c r="B30" s="7"/>
      <c r="C30" s="14">
        <f>-C20</f>
        <v>-250000</v>
      </c>
      <c r="D30" s="14"/>
      <c r="E30" s="14">
        <f>-E20</f>
        <v>-225000</v>
      </c>
      <c r="F30" s="14"/>
      <c r="G30" s="14">
        <f>-G20</f>
        <v>-200000</v>
      </c>
    </row>
    <row r="31" spans="1:9" x14ac:dyDescent="0.25">
      <c r="A31" s="16" t="s">
        <v>26</v>
      </c>
      <c r="B31" s="16"/>
      <c r="C31" s="14">
        <f>C29+C30</f>
        <v>510000</v>
      </c>
      <c r="D31" s="14"/>
      <c r="E31" s="14">
        <f>E29+E30</f>
        <v>535000</v>
      </c>
      <c r="F31" s="14"/>
      <c r="G31" s="14">
        <f>G29+G30</f>
        <v>560000</v>
      </c>
    </row>
    <row r="32" spans="1:9" x14ac:dyDescent="0.25">
      <c r="A32" s="16" t="s">
        <v>27</v>
      </c>
      <c r="B32" s="16"/>
      <c r="C32" s="14"/>
      <c r="D32" s="14"/>
      <c r="E32" s="14"/>
      <c r="F32" s="14"/>
      <c r="G32" s="14"/>
    </row>
    <row r="33" spans="1:9" x14ac:dyDescent="0.25">
      <c r="A33" s="16" t="s">
        <v>28</v>
      </c>
      <c r="B33" s="16"/>
      <c r="C33" s="14">
        <v>635000</v>
      </c>
      <c r="D33" s="14"/>
      <c r="E33" s="14">
        <v>635000</v>
      </c>
      <c r="F33" s="14"/>
      <c r="G33" s="14">
        <v>635000</v>
      </c>
    </row>
    <row r="34" spans="1:9" x14ac:dyDescent="0.25">
      <c r="A34" s="7" t="s">
        <v>29</v>
      </c>
      <c r="B34" s="7"/>
      <c r="C34" s="14">
        <f>C33-C31</f>
        <v>125000</v>
      </c>
      <c r="D34" s="14"/>
      <c r="E34" s="14">
        <f>E33-E31</f>
        <v>100000</v>
      </c>
      <c r="F34" s="14"/>
      <c r="G34" s="14">
        <f>G33-G31</f>
        <v>75000</v>
      </c>
    </row>
    <row r="35" spans="1:9" ht="15.75" x14ac:dyDescent="0.25">
      <c r="A35" s="7"/>
      <c r="B35" s="7"/>
      <c r="C35" s="10" t="s">
        <v>18</v>
      </c>
      <c r="D35" s="10"/>
      <c r="E35" s="10" t="s">
        <v>18</v>
      </c>
      <c r="F35" s="10"/>
      <c r="G35" s="10" t="s">
        <v>18</v>
      </c>
    </row>
    <row r="36" spans="1:9" x14ac:dyDescent="0.25">
      <c r="A36" s="16" t="s">
        <v>30</v>
      </c>
      <c r="B36" s="16"/>
      <c r="C36" s="14">
        <f>-C34*7.6</f>
        <v>-950000</v>
      </c>
      <c r="D36" s="14"/>
      <c r="E36" s="14">
        <f>-E34*7.6</f>
        <v>-760000</v>
      </c>
      <c r="F36" s="14"/>
      <c r="G36" s="14">
        <f>-G34*7.6</f>
        <v>-570000</v>
      </c>
      <c r="I36" s="15"/>
    </row>
    <row r="37" spans="1:9" ht="15.75" x14ac:dyDescent="0.25">
      <c r="A37" s="11"/>
      <c r="B37" s="8"/>
      <c r="C37" s="14"/>
      <c r="D37" s="14"/>
      <c r="E37" s="14"/>
      <c r="F37" s="14"/>
      <c r="G37" s="14"/>
    </row>
    <row r="38" spans="1:9" ht="75" x14ac:dyDescent="0.25">
      <c r="A38" s="13" t="s">
        <v>32</v>
      </c>
      <c r="B38" s="8"/>
      <c r="C38" s="14">
        <f>C26+C36</f>
        <v>0</v>
      </c>
      <c r="D38" s="14"/>
      <c r="E38" s="14">
        <f>E26+E36</f>
        <v>75000</v>
      </c>
      <c r="F38" s="14"/>
      <c r="G38" s="14">
        <f>G26+G36</f>
        <v>150000</v>
      </c>
    </row>
  </sheetData>
  <mergeCells count="5">
    <mergeCell ref="A33:B33"/>
    <mergeCell ref="A36:B36"/>
    <mergeCell ref="A26:B26"/>
    <mergeCell ref="A31:B31"/>
    <mergeCell ref="A32:B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FB8DD18367343AD54E4E9A5FE4931" ma:contentTypeVersion="13" ma:contentTypeDescription="Create a new document." ma:contentTypeScope="" ma:versionID="47e2243ad3199eb2579fe85e39cb3c0e">
  <xsd:schema xmlns:xsd="http://www.w3.org/2001/XMLSchema" xmlns:xs="http://www.w3.org/2001/XMLSchema" xmlns:p="http://schemas.microsoft.com/office/2006/metadata/properties" xmlns:ns2="ab1ed6a7-d3c8-43df-926c-f667956eb5ec" xmlns:ns3="8089db85-de3a-4171-bb03-422d11b27d4c" targetNamespace="http://schemas.microsoft.com/office/2006/metadata/properties" ma:root="true" ma:fieldsID="60b23ad5c6621d80c119ee29465d3356" ns2:_="" ns3:_="">
    <xsd:import namespace="ab1ed6a7-d3c8-43df-926c-f667956eb5ec"/>
    <xsd:import namespace="8089db85-de3a-4171-bb03-422d11b27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d6a7-d3c8-43df-926c-f667956eb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cab0cfc-7fc4-4ea4-a706-02450d72d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9db85-de3a-4171-bb03-422d11b27d4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2e3837-4f36-44e6-9506-e515f283ad2a}" ma:internalName="TaxCatchAll" ma:showField="CatchAllData" ma:web="8089db85-de3a-4171-bb03-422d11b27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509D6-F8A0-4B99-B5D9-AFDF65C46014}"/>
</file>

<file path=customXml/itemProps2.xml><?xml version="1.0" encoding="utf-8"?>
<ds:datastoreItem xmlns:ds="http://schemas.openxmlformats.org/officeDocument/2006/customXml" ds:itemID="{72426F73-54EE-4489-A2EE-94900B0EF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Ryan</dc:creator>
  <cp:lastModifiedBy>Gemma Elgey-Farmer</cp:lastModifiedBy>
  <dcterms:created xsi:type="dcterms:W3CDTF">2022-02-03T12:07:48Z</dcterms:created>
  <dcterms:modified xsi:type="dcterms:W3CDTF">2022-05-04T10:13:59Z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