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loglobal.int\bpp\Learning_Media\SME\AUTHOR SOURCE MATERIAL\Karen Wells\ICAEW\SBM 2022 update\Mock exams\Nov 2022 Mock exams\ME1 November 2022\"/>
    </mc:Choice>
  </mc:AlternateContent>
  <xr:revisionPtr revIDLastSave="0" documentId="13_ncr:1_{F9681E4D-F5A2-424A-BA9B-A55CC281DA18}" xr6:coauthVersionLast="47" xr6:coauthVersionMax="47" xr10:uidLastSave="{00000000-0000-0000-0000-000000000000}"/>
  <bookViews>
    <workbookView xWindow="3405" yWindow="-13620" windowWidth="21840" windowHeight="13290" activeTab="1" xr2:uid="{10824A3C-E7D5-4F6F-A4DC-60220D8BA370}"/>
  </bookViews>
  <sheets>
    <sheet name="Prepoulated data in question " sheetId="1" r:id="rId1"/>
    <sheet name="Solu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2" l="1"/>
  <c r="C81" i="2"/>
  <c r="B89" i="2"/>
  <c r="B70" i="2"/>
  <c r="G62" i="2"/>
  <c r="G64" i="2" s="1"/>
  <c r="H65" i="2" s="1"/>
  <c r="H70" i="2" s="1"/>
  <c r="F62" i="2"/>
  <c r="F64" i="2" s="1"/>
  <c r="G65" i="2" s="1"/>
  <c r="E62" i="2"/>
  <c r="E64" i="2" s="1"/>
  <c r="F65" i="2" s="1"/>
  <c r="F70" i="2" s="1"/>
  <c r="D62" i="2"/>
  <c r="D64" i="2" s="1"/>
  <c r="C62" i="2"/>
  <c r="C64" i="2" s="1"/>
  <c r="D65" i="2" s="1"/>
  <c r="G30" i="2"/>
  <c r="G38" i="2" s="1"/>
  <c r="F30" i="2"/>
  <c r="F38" i="2" s="1"/>
  <c r="E30" i="2"/>
  <c r="E36" i="2" s="1"/>
  <c r="E46" i="2" s="1"/>
  <c r="D30" i="2"/>
  <c r="D38" i="2" s="1"/>
  <c r="F48" i="2" s="1"/>
  <c r="C30" i="2"/>
  <c r="C36" i="2" s="1"/>
  <c r="C46" i="2" s="1"/>
  <c r="B30" i="2"/>
  <c r="B37" i="2" s="1"/>
  <c r="C47" i="2" s="1"/>
  <c r="D81" i="2" l="1"/>
  <c r="E81" i="2"/>
  <c r="F81" i="2"/>
  <c r="G70" i="2"/>
  <c r="G81" i="2"/>
  <c r="G83" i="2" s="1"/>
  <c r="H84" i="2" s="1"/>
  <c r="H89" i="2" s="1"/>
  <c r="C83" i="2"/>
  <c r="C89" i="2" s="1"/>
  <c r="C49" i="2"/>
  <c r="C70" i="2"/>
  <c r="F36" i="2"/>
  <c r="F46" i="2" s="1"/>
  <c r="D70" i="2"/>
  <c r="E65" i="2"/>
  <c r="E70" i="2" s="1"/>
  <c r="G36" i="2"/>
  <c r="G46" i="2" s="1"/>
  <c r="D36" i="2"/>
  <c r="D46" i="2" s="1"/>
  <c r="E83" i="2"/>
  <c r="F84" i="2" s="1"/>
  <c r="B36" i="2"/>
  <c r="B46" i="2" s="1"/>
  <c r="B49" i="2" s="1"/>
  <c r="B52" i="2" s="1"/>
  <c r="C51" i="2" s="1"/>
  <c r="C52" i="2" s="1"/>
  <c r="D51" i="2" s="1"/>
  <c r="F83" i="2"/>
  <c r="G84" i="2" s="1"/>
  <c r="D83" i="2"/>
  <c r="E84" i="2" s="1"/>
  <c r="B72" i="2"/>
  <c r="B73" i="2" s="1"/>
  <c r="D37" i="2"/>
  <c r="E47" i="2" s="1"/>
  <c r="F37" i="2"/>
  <c r="G47" i="2" s="1"/>
  <c r="C38" i="2"/>
  <c r="E48" i="2" s="1"/>
  <c r="G37" i="2"/>
  <c r="E37" i="2"/>
  <c r="F47" i="2" s="1"/>
  <c r="F49" i="2" s="1"/>
  <c r="B38" i="2"/>
  <c r="D48" i="2" s="1"/>
  <c r="E38" i="2"/>
  <c r="G48" i="2" s="1"/>
  <c r="C37" i="2"/>
  <c r="D47" i="2" s="1"/>
  <c r="E49" i="2" l="1"/>
  <c r="D84" i="2"/>
  <c r="G49" i="2"/>
  <c r="D49" i="2"/>
  <c r="D52" i="2" s="1"/>
  <c r="E51" i="2" s="1"/>
  <c r="E52" i="2" s="1"/>
  <c r="F51" i="2" s="1"/>
  <c r="F52" i="2" s="1"/>
  <c r="G51" i="2" s="1"/>
  <c r="G52" i="2" s="1"/>
  <c r="E89" i="2"/>
  <c r="F89" i="2"/>
  <c r="G89" i="2"/>
  <c r="B92" i="2" s="1"/>
  <c r="D89" i="2"/>
</calcChain>
</file>

<file path=xl/sharedStrings.xml><?xml version="1.0" encoding="utf-8"?>
<sst xmlns="http://schemas.openxmlformats.org/spreadsheetml/2006/main" count="156" uniqueCount="72">
  <si>
    <t>Forecast cash flows for each bistro</t>
  </si>
  <si>
    <t xml:space="preserve">Initial outlays: </t>
  </si>
  <si>
    <t>Property, plant and equipment</t>
  </si>
  <si>
    <t xml:space="preserve">Advertising </t>
  </si>
  <si>
    <t>Revenue</t>
  </si>
  <si>
    <t>Operating cash outflows:</t>
  </si>
  <si>
    <t xml:space="preserve">Variable </t>
  </si>
  <si>
    <t xml:space="preserve">Fixed </t>
  </si>
  <si>
    <t>Initial cash outlay</t>
  </si>
  <si>
    <t>£'000</t>
  </si>
  <si>
    <t>Year 1</t>
  </si>
  <si>
    <t>Year 2</t>
  </si>
  <si>
    <t>New bistros opened in each year</t>
  </si>
  <si>
    <t>20X9</t>
  </si>
  <si>
    <t>20Y0</t>
  </si>
  <si>
    <t>20Y1</t>
  </si>
  <si>
    <t>Year 3 and each year thereafter</t>
  </si>
  <si>
    <t>Cash flows for each bistro</t>
  </si>
  <si>
    <t>Year</t>
  </si>
  <si>
    <t> 0</t>
  </si>
  <si>
    <t> 1</t>
  </si>
  <si>
    <t> 2</t>
  </si>
  <si>
    <t> 3</t>
  </si>
  <si>
    <t> 4</t>
  </si>
  <si>
    <t> 5</t>
  </si>
  <si>
    <t> £’000</t>
  </si>
  <si>
    <t>PPE</t>
  </si>
  <si>
    <t>Advertising</t>
  </si>
  <si>
    <t>VC</t>
  </si>
  <si>
    <t>FC</t>
  </si>
  <si>
    <t>        </t>
  </si>
  <si>
    <t>Cash flow</t>
  </si>
  <si>
    <t>Jan 20X9</t>
  </si>
  <si>
    <t>Jan 20Y0</t>
  </si>
  <si>
    <t>Jan 20Y1</t>
  </si>
  <si>
    <t>Total cash flows for all bistros opened in the year</t>
  </si>
  <si>
    <t>Cash flows occurring in December each year/January of the following year</t>
  </si>
  <si>
    <t>It is assumed for the purpose of this analysis that £12m from the sale of the bottling plant will be available to partially finance Business Strategy 2 and that this money will be obtained in December 20X9.</t>
  </si>
  <si>
    <t>Dec 20X8/ Jan 20X9</t>
  </si>
  <si>
    <t>Dec 20X9/ Jan 20Y0</t>
  </si>
  <si>
    <t>Dec 20Y0/ Jan 20Y1</t>
  </si>
  <si>
    <t>Dec 20Y1/ Jan 20Y2</t>
  </si>
  <si>
    <t>Dec 20Y2/ Jan 20Y3</t>
  </si>
  <si>
    <t>Dec 20Y3/ Jan 20Y4</t>
  </si>
  <si>
    <t xml:space="preserve">£’000          </t>
  </si>
  <si>
    <t xml:space="preserve">£’000         </t>
  </si>
  <si>
    <t xml:space="preserve">£’000        </t>
  </si>
  <si>
    <t>Net cash flow</t>
  </si>
  <si>
    <t>Opening cash balance</t>
  </si>
  <si>
    <t>Closing cash   balance</t>
  </si>
  <si>
    <t>Sale, bottling plant</t>
  </si>
  <si>
    <t>Bistro cash flows</t>
  </si>
  <si>
    <t>Therefore the maximum finance requirement is in early January 20Y1 amounting to £24.12m.</t>
  </si>
  <si>
    <t>(3)  Cash flow forecast</t>
  </si>
  <si>
    <t xml:space="preserve">(4) Investment appraisal </t>
  </si>
  <si>
    <t>Year 3</t>
  </si>
  <si>
    <t>Year 4</t>
  </si>
  <si>
    <t>Year 5</t>
  </si>
  <si>
    <t>Year 6</t>
  </si>
  <si>
    <t>Variable costs</t>
  </si>
  <si>
    <t>Contribution</t>
  </si>
  <si>
    <t>Fixed costs (cash)</t>
  </si>
  <si>
    <t>Operating cash flow pre‑tax</t>
  </si>
  <si>
    <t>Related tax (20%)</t>
  </si>
  <si>
    <t>Year 0</t>
  </si>
  <si>
    <t>Discount rate</t>
  </si>
  <si>
    <t>PV T1-6</t>
  </si>
  <si>
    <t>NPV</t>
  </si>
  <si>
    <t>(W1) Capital allowances will be £70,000 in each year, giving a tax benefit of £14,000 per year. It is assumed that tax is payable one year in arrears.</t>
  </si>
  <si>
    <t>Capital allowances on PPE (W1)</t>
  </si>
  <si>
    <t>Related tax @20%</t>
  </si>
  <si>
    <t>If sales volume is 10% less than assumed in the above analysis, contribution will be 10% lower. This will have the following impact on the estimated NPV for each bistro.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</si>
</sst>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6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234E-17FC-4BB8-B0A3-CE7ACC9AEC51}">
  <dimension ref="A1:I19"/>
  <sheetViews>
    <sheetView topLeftCell="A13" workbookViewId="0">
      <selection activeCell="I12" sqref="I12"/>
    </sheetView>
  </sheetViews>
  <sheetFormatPr defaultRowHeight="14.5" x14ac:dyDescent="0.35"/>
  <cols>
    <col min="1" max="1" width="36.08984375" style="5" customWidth="1"/>
    <col min="2" max="2" width="10.26953125" style="9" customWidth="1"/>
    <col min="3" max="5" width="8.7265625" style="9"/>
    <col min="6" max="9" width="8.7265625" style="5"/>
  </cols>
  <sheetData>
    <row r="1" spans="1:5" x14ac:dyDescent="0.35">
      <c r="A1" s="8" t="s">
        <v>0</v>
      </c>
    </row>
    <row r="3" spans="1:5" ht="72.5" x14ac:dyDescent="0.35">
      <c r="B3" s="2" t="s">
        <v>8</v>
      </c>
      <c r="C3" s="3" t="s">
        <v>10</v>
      </c>
      <c r="D3" s="3" t="s">
        <v>11</v>
      </c>
      <c r="E3" s="2" t="s">
        <v>16</v>
      </c>
    </row>
    <row r="4" spans="1:5" x14ac:dyDescent="0.35">
      <c r="B4" s="3" t="s">
        <v>9</v>
      </c>
      <c r="C4" s="3" t="s">
        <v>9</v>
      </c>
      <c r="D4" s="3" t="s">
        <v>9</v>
      </c>
      <c r="E4" s="2" t="s">
        <v>9</v>
      </c>
    </row>
    <row r="5" spans="1:5" x14ac:dyDescent="0.35">
      <c r="A5" s="6" t="s">
        <v>1</v>
      </c>
    </row>
    <row r="6" spans="1:5" x14ac:dyDescent="0.35">
      <c r="A6" s="7" t="s">
        <v>2</v>
      </c>
      <c r="B6" s="10">
        <v>-350</v>
      </c>
      <c r="C6" s="10"/>
      <c r="D6" s="10"/>
      <c r="E6" s="10"/>
    </row>
    <row r="7" spans="1:5" x14ac:dyDescent="0.35">
      <c r="A7" s="7" t="s">
        <v>3</v>
      </c>
      <c r="B7" s="10">
        <v>-30</v>
      </c>
      <c r="C7" s="10"/>
      <c r="D7" s="10"/>
      <c r="E7" s="10"/>
    </row>
    <row r="8" spans="1:5" x14ac:dyDescent="0.35">
      <c r="A8" s="6" t="s">
        <v>4</v>
      </c>
      <c r="B8" s="10"/>
      <c r="C8" s="10">
        <v>360</v>
      </c>
      <c r="D8" s="10">
        <v>540</v>
      </c>
      <c r="E8" s="10">
        <v>720</v>
      </c>
    </row>
    <row r="9" spans="1:5" x14ac:dyDescent="0.35">
      <c r="A9" s="6" t="s">
        <v>5</v>
      </c>
      <c r="B9" s="10"/>
      <c r="C9" s="10"/>
      <c r="D9" s="10"/>
      <c r="E9" s="10"/>
    </row>
    <row r="10" spans="1:5" x14ac:dyDescent="0.35">
      <c r="A10" s="7" t="s">
        <v>6</v>
      </c>
      <c r="B10" s="10"/>
      <c r="C10" s="10">
        <v>-144</v>
      </c>
      <c r="D10" s="10">
        <v>-216</v>
      </c>
      <c r="E10" s="10">
        <v>-288</v>
      </c>
    </row>
    <row r="11" spans="1:5" x14ac:dyDescent="0.35">
      <c r="A11" s="7" t="s">
        <v>7</v>
      </c>
      <c r="B11" s="10"/>
      <c r="C11" s="10">
        <v>-220</v>
      </c>
      <c r="D11" s="10">
        <v>-220</v>
      </c>
      <c r="E11" s="10">
        <v>-220</v>
      </c>
    </row>
    <row r="15" spans="1:5" x14ac:dyDescent="0.35">
      <c r="A15" s="4" t="s">
        <v>12</v>
      </c>
      <c r="B15" s="5"/>
      <c r="C15" s="5"/>
    </row>
    <row r="16" spans="1:5" x14ac:dyDescent="0.35">
      <c r="B16" s="5"/>
      <c r="C16" s="5"/>
    </row>
    <row r="17" spans="1:3" x14ac:dyDescent="0.35">
      <c r="A17" s="5" t="s">
        <v>13</v>
      </c>
      <c r="B17" s="5">
        <v>20</v>
      </c>
      <c r="C17" s="5"/>
    </row>
    <row r="18" spans="1:3" x14ac:dyDescent="0.35">
      <c r="A18" s="5" t="s">
        <v>14</v>
      </c>
      <c r="B18" s="5">
        <v>30</v>
      </c>
      <c r="C18" s="5"/>
    </row>
    <row r="19" spans="1:3" x14ac:dyDescent="0.35">
      <c r="A19" s="5" t="s">
        <v>15</v>
      </c>
      <c r="B19" s="5">
        <v>50</v>
      </c>
      <c r="C1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CBAA-08D9-4E4B-BEE4-318F4D31364D}">
  <dimension ref="A1:H92"/>
  <sheetViews>
    <sheetView tabSelected="1" topLeftCell="A55" workbookViewId="0">
      <selection activeCell="B73" sqref="B73"/>
    </sheetView>
  </sheetViews>
  <sheetFormatPr defaultRowHeight="14.5" x14ac:dyDescent="0.35"/>
  <cols>
    <col min="1" max="1" width="30.90625" style="5" customWidth="1"/>
    <col min="2" max="2" width="10.36328125" style="1" customWidth="1"/>
    <col min="3" max="3" width="10.26953125" style="1" customWidth="1"/>
    <col min="4" max="4" width="10.1796875" style="1" customWidth="1"/>
    <col min="5" max="5" width="10.54296875" style="1" customWidth="1"/>
    <col min="6" max="6" width="9.81640625" style="1" customWidth="1"/>
    <col min="7" max="7" width="8.7265625" style="1"/>
  </cols>
  <sheetData>
    <row r="1" spans="1:7" x14ac:dyDescent="0.35">
      <c r="A1" s="12" t="s">
        <v>0</v>
      </c>
      <c r="B1" s="13"/>
      <c r="C1" s="13"/>
      <c r="D1" s="13"/>
      <c r="E1" s="13"/>
      <c r="F1" s="13"/>
      <c r="G1" s="13"/>
    </row>
    <row r="2" spans="1:7" x14ac:dyDescent="0.35">
      <c r="A2" s="14"/>
      <c r="B2" s="13"/>
      <c r="C2" s="13"/>
      <c r="D2" s="13"/>
      <c r="E2" s="13"/>
      <c r="F2" s="13"/>
      <c r="G2" s="13"/>
    </row>
    <row r="3" spans="1:7" ht="43.5" x14ac:dyDescent="0.35">
      <c r="A3" s="14"/>
      <c r="B3" s="15" t="s">
        <v>8</v>
      </c>
      <c r="C3" s="16" t="s">
        <v>10</v>
      </c>
      <c r="D3" s="16" t="s">
        <v>11</v>
      </c>
      <c r="E3" s="15" t="s">
        <v>16</v>
      </c>
      <c r="F3" s="13"/>
      <c r="G3" s="13"/>
    </row>
    <row r="4" spans="1:7" x14ac:dyDescent="0.35">
      <c r="A4" s="14"/>
      <c r="B4" s="16" t="s">
        <v>9</v>
      </c>
      <c r="C4" s="16" t="s">
        <v>9</v>
      </c>
      <c r="D4" s="16" t="s">
        <v>9</v>
      </c>
      <c r="E4" s="15" t="s">
        <v>9</v>
      </c>
      <c r="F4" s="13"/>
      <c r="G4" s="13"/>
    </row>
    <row r="5" spans="1:7" x14ac:dyDescent="0.35">
      <c r="A5" s="17" t="s">
        <v>1</v>
      </c>
      <c r="B5" s="13"/>
      <c r="C5" s="13"/>
      <c r="D5" s="13"/>
      <c r="E5" s="13"/>
      <c r="F5" s="13"/>
      <c r="G5" s="13"/>
    </row>
    <row r="6" spans="1:7" x14ac:dyDescent="0.35">
      <c r="A6" s="18" t="s">
        <v>2</v>
      </c>
      <c r="B6" s="19">
        <v>-350</v>
      </c>
      <c r="C6" s="19"/>
      <c r="D6" s="19"/>
      <c r="E6" s="19"/>
      <c r="F6" s="13"/>
      <c r="G6" s="13"/>
    </row>
    <row r="7" spans="1:7" x14ac:dyDescent="0.35">
      <c r="A7" s="18" t="s">
        <v>3</v>
      </c>
      <c r="B7" s="19">
        <v>-30</v>
      </c>
      <c r="C7" s="19"/>
      <c r="D7" s="19"/>
      <c r="E7" s="19"/>
      <c r="F7" s="13"/>
      <c r="G7" s="13"/>
    </row>
    <row r="8" spans="1:7" x14ac:dyDescent="0.35">
      <c r="A8" s="17" t="s">
        <v>4</v>
      </c>
      <c r="B8" s="19"/>
      <c r="C8" s="19">
        <v>360</v>
      </c>
      <c r="D8" s="19">
        <v>540</v>
      </c>
      <c r="E8" s="19">
        <v>720</v>
      </c>
      <c r="F8" s="13"/>
      <c r="G8" s="13"/>
    </row>
    <row r="9" spans="1:7" x14ac:dyDescent="0.35">
      <c r="A9" s="17" t="s">
        <v>5</v>
      </c>
      <c r="B9" s="19"/>
      <c r="C9" s="19"/>
      <c r="D9" s="19"/>
      <c r="E9" s="19"/>
      <c r="F9" s="13"/>
      <c r="G9" s="13"/>
    </row>
    <row r="10" spans="1:7" x14ac:dyDescent="0.35">
      <c r="A10" s="18" t="s">
        <v>6</v>
      </c>
      <c r="B10" s="19"/>
      <c r="C10" s="19">
        <v>-144</v>
      </c>
      <c r="D10" s="19">
        <v>-216</v>
      </c>
      <c r="E10" s="19">
        <v>-288</v>
      </c>
      <c r="F10" s="13"/>
      <c r="G10" s="13"/>
    </row>
    <row r="11" spans="1:7" x14ac:dyDescent="0.35">
      <c r="A11" s="18" t="s">
        <v>7</v>
      </c>
      <c r="B11" s="19"/>
      <c r="C11" s="19">
        <v>-220</v>
      </c>
      <c r="D11" s="19">
        <v>-220</v>
      </c>
      <c r="E11" s="19">
        <v>-220</v>
      </c>
      <c r="F11" s="13"/>
      <c r="G11" s="13"/>
    </row>
    <row r="12" spans="1:7" x14ac:dyDescent="0.35">
      <c r="A12" s="14"/>
      <c r="B12" s="13"/>
      <c r="C12" s="13"/>
      <c r="D12" s="13"/>
      <c r="E12" s="13"/>
      <c r="F12" s="13"/>
      <c r="G12" s="13"/>
    </row>
    <row r="13" spans="1:7" x14ac:dyDescent="0.35">
      <c r="A13" s="14"/>
      <c r="B13" s="13"/>
      <c r="C13" s="13"/>
      <c r="D13" s="13"/>
      <c r="E13" s="13"/>
      <c r="F13" s="13"/>
      <c r="G13" s="13"/>
    </row>
    <row r="14" spans="1:7" x14ac:dyDescent="0.35">
      <c r="A14" s="14"/>
      <c r="B14" s="13"/>
      <c r="C14" s="13"/>
      <c r="D14" s="13"/>
      <c r="E14" s="13"/>
      <c r="F14" s="13"/>
      <c r="G14" s="13"/>
    </row>
    <row r="15" spans="1:7" x14ac:dyDescent="0.35">
      <c r="A15" s="20" t="s">
        <v>12</v>
      </c>
      <c r="B15" s="13"/>
      <c r="C15" s="13"/>
      <c r="D15" s="13"/>
      <c r="E15" s="13"/>
      <c r="F15" s="13"/>
      <c r="G15" s="13"/>
    </row>
    <row r="16" spans="1:7" x14ac:dyDescent="0.35">
      <c r="A16" s="14"/>
      <c r="B16" s="13"/>
      <c r="C16" s="13"/>
      <c r="D16" s="13"/>
      <c r="E16" s="13"/>
      <c r="F16" s="13"/>
      <c r="G16" s="13"/>
    </row>
    <row r="17" spans="1:7" x14ac:dyDescent="0.35">
      <c r="A17" s="14" t="s">
        <v>13</v>
      </c>
      <c r="B17" s="13">
        <v>20</v>
      </c>
      <c r="C17" s="13"/>
      <c r="D17" s="13"/>
      <c r="E17" s="13"/>
      <c r="F17" s="13"/>
      <c r="G17" s="13"/>
    </row>
    <row r="18" spans="1:7" x14ac:dyDescent="0.35">
      <c r="A18" s="14" t="s">
        <v>14</v>
      </c>
      <c r="B18" s="13">
        <v>30</v>
      </c>
      <c r="C18" s="13"/>
      <c r="D18" s="13"/>
      <c r="E18" s="13"/>
      <c r="F18" s="13"/>
      <c r="G18" s="13"/>
    </row>
    <row r="19" spans="1:7" x14ac:dyDescent="0.35">
      <c r="A19" s="14" t="s">
        <v>15</v>
      </c>
      <c r="B19" s="13">
        <v>50</v>
      </c>
      <c r="C19" s="13"/>
      <c r="D19" s="13"/>
      <c r="E19" s="13"/>
      <c r="F19" s="13"/>
      <c r="G19" s="13"/>
    </row>
    <row r="20" spans="1:7" x14ac:dyDescent="0.35">
      <c r="A20" s="14"/>
      <c r="B20" s="13"/>
      <c r="C20" s="13"/>
      <c r="D20" s="13"/>
      <c r="E20" s="13"/>
      <c r="F20" s="13"/>
      <c r="G20" s="13"/>
    </row>
    <row r="21" spans="1:7" x14ac:dyDescent="0.35">
      <c r="A21" s="21" t="s">
        <v>53</v>
      </c>
      <c r="B21" s="13"/>
      <c r="C21" s="13"/>
      <c r="D21" s="13"/>
      <c r="E21" s="13"/>
      <c r="F21" s="13"/>
      <c r="G21" s="13"/>
    </row>
    <row r="22" spans="1:7" x14ac:dyDescent="0.35">
      <c r="A22" s="21" t="s">
        <v>17</v>
      </c>
      <c r="B22" s="13"/>
      <c r="C22" s="13"/>
      <c r="D22" s="13"/>
      <c r="E22" s="13"/>
      <c r="F22" s="13"/>
      <c r="G22" s="13"/>
    </row>
    <row r="23" spans="1:7" x14ac:dyDescent="0.35">
      <c r="A23" s="23" t="s">
        <v>18</v>
      </c>
      <c r="B23" s="24" t="s">
        <v>19</v>
      </c>
      <c r="C23" s="24" t="s">
        <v>20</v>
      </c>
      <c r="D23" s="24" t="s">
        <v>21</v>
      </c>
      <c r="E23" s="24" t="s">
        <v>22</v>
      </c>
      <c r="F23" s="24" t="s">
        <v>23</v>
      </c>
      <c r="G23" s="24" t="s">
        <v>24</v>
      </c>
    </row>
    <row r="24" spans="1:7" x14ac:dyDescent="0.35">
      <c r="A24" s="23"/>
      <c r="B24" s="24" t="s">
        <v>25</v>
      </c>
      <c r="C24" s="24" t="s">
        <v>25</v>
      </c>
      <c r="D24" s="24" t="s">
        <v>25</v>
      </c>
      <c r="E24" s="24" t="s">
        <v>25</v>
      </c>
      <c r="F24" s="24" t="s">
        <v>25</v>
      </c>
      <c r="G24" s="24" t="s">
        <v>25</v>
      </c>
    </row>
    <row r="25" spans="1:7" x14ac:dyDescent="0.35">
      <c r="A25" s="25" t="s">
        <v>26</v>
      </c>
      <c r="B25" s="26">
        <v>-350</v>
      </c>
      <c r="C25" s="26"/>
      <c r="D25" s="26"/>
      <c r="E25" s="26"/>
      <c r="F25" s="26"/>
      <c r="G25" s="26"/>
    </row>
    <row r="26" spans="1:7" x14ac:dyDescent="0.35">
      <c r="A26" s="25" t="s">
        <v>27</v>
      </c>
      <c r="B26" s="26">
        <v>-30</v>
      </c>
      <c r="C26" s="26"/>
      <c r="D26" s="26"/>
      <c r="E26" s="26"/>
      <c r="F26" s="26"/>
      <c r="G26" s="26"/>
    </row>
    <row r="27" spans="1:7" x14ac:dyDescent="0.35">
      <c r="A27" s="25" t="s">
        <v>4</v>
      </c>
      <c r="B27" s="26"/>
      <c r="C27" s="26">
        <v>360</v>
      </c>
      <c r="D27" s="26">
        <v>540</v>
      </c>
      <c r="E27" s="26">
        <v>720</v>
      </c>
      <c r="F27" s="26">
        <v>720</v>
      </c>
      <c r="G27" s="26">
        <v>720</v>
      </c>
    </row>
    <row r="28" spans="1:7" x14ac:dyDescent="0.35">
      <c r="A28" s="25" t="s">
        <v>28</v>
      </c>
      <c r="B28" s="26"/>
      <c r="C28" s="26">
        <v>-144</v>
      </c>
      <c r="D28" s="26">
        <v>-216</v>
      </c>
      <c r="E28" s="26">
        <v>-288</v>
      </c>
      <c r="F28" s="26">
        <v>-288</v>
      </c>
      <c r="G28" s="26">
        <v>-288</v>
      </c>
    </row>
    <row r="29" spans="1:7" x14ac:dyDescent="0.35">
      <c r="A29" s="25" t="s">
        <v>29</v>
      </c>
      <c r="B29" s="27" t="s">
        <v>30</v>
      </c>
      <c r="C29" s="27">
        <v>-220</v>
      </c>
      <c r="D29" s="27">
        <v>-220</v>
      </c>
      <c r="E29" s="27">
        <v>-220</v>
      </c>
      <c r="F29" s="27">
        <v>-220</v>
      </c>
      <c r="G29" s="27">
        <v>-220</v>
      </c>
    </row>
    <row r="30" spans="1:7" x14ac:dyDescent="0.35">
      <c r="A30" s="25" t="s">
        <v>31</v>
      </c>
      <c r="B30" s="27">
        <f>SUM(B25:B29)</f>
        <v>-380</v>
      </c>
      <c r="C30" s="27">
        <f t="shared" ref="C30:G30" si="0">SUM(C25:C29)</f>
        <v>-4</v>
      </c>
      <c r="D30" s="27">
        <f t="shared" si="0"/>
        <v>104</v>
      </c>
      <c r="E30" s="27">
        <f t="shared" si="0"/>
        <v>212</v>
      </c>
      <c r="F30" s="27">
        <f t="shared" si="0"/>
        <v>212</v>
      </c>
      <c r="G30" s="27">
        <f t="shared" si="0"/>
        <v>212</v>
      </c>
    </row>
    <row r="31" spans="1:7" x14ac:dyDescent="0.35">
      <c r="A31" s="25"/>
      <c r="B31" s="28"/>
      <c r="C31" s="28"/>
      <c r="D31" s="28"/>
      <c r="E31" s="28"/>
      <c r="F31" s="28"/>
      <c r="G31" s="28"/>
    </row>
    <row r="32" spans="1:7" x14ac:dyDescent="0.35">
      <c r="A32" s="20" t="s">
        <v>35</v>
      </c>
      <c r="B32" s="28"/>
      <c r="C32" s="28"/>
      <c r="D32" s="28"/>
      <c r="E32" s="28"/>
      <c r="F32" s="28"/>
      <c r="G32" s="28"/>
    </row>
    <row r="33" spans="1:8" x14ac:dyDescent="0.35">
      <c r="A33" s="20"/>
      <c r="B33" s="28"/>
      <c r="C33" s="28"/>
      <c r="D33" s="28"/>
      <c r="E33" s="28"/>
      <c r="F33" s="28"/>
      <c r="G33" s="28"/>
    </row>
    <row r="34" spans="1:8" x14ac:dyDescent="0.35">
      <c r="A34" s="23" t="s">
        <v>18</v>
      </c>
      <c r="B34" s="24" t="s">
        <v>19</v>
      </c>
      <c r="C34" s="24" t="s">
        <v>20</v>
      </c>
      <c r="D34" s="24" t="s">
        <v>21</v>
      </c>
      <c r="E34" s="24" t="s">
        <v>22</v>
      </c>
      <c r="F34" s="24" t="s">
        <v>23</v>
      </c>
      <c r="G34" s="24" t="s">
        <v>24</v>
      </c>
    </row>
    <row r="35" spans="1:8" x14ac:dyDescent="0.35">
      <c r="A35" s="23"/>
      <c r="B35" s="24" t="s">
        <v>25</v>
      </c>
      <c r="C35" s="24" t="s">
        <v>25</v>
      </c>
      <c r="D35" s="24" t="s">
        <v>25</v>
      </c>
      <c r="E35" s="24" t="s">
        <v>25</v>
      </c>
      <c r="F35" s="24" t="s">
        <v>25</v>
      </c>
      <c r="G35" s="24" t="s">
        <v>25</v>
      </c>
    </row>
    <row r="36" spans="1:8" x14ac:dyDescent="0.35">
      <c r="A36" s="25" t="s">
        <v>32</v>
      </c>
      <c r="B36" s="26">
        <f>B30*$B17</f>
        <v>-7600</v>
      </c>
      <c r="C36" s="26">
        <f>C30*$B17</f>
        <v>-80</v>
      </c>
      <c r="D36" s="26">
        <f t="shared" ref="D36:G36" si="1">D30*$B17</f>
        <v>2080</v>
      </c>
      <c r="E36" s="26">
        <f t="shared" si="1"/>
        <v>4240</v>
      </c>
      <c r="F36" s="26">
        <f t="shared" si="1"/>
        <v>4240</v>
      </c>
      <c r="G36" s="26">
        <f t="shared" si="1"/>
        <v>4240</v>
      </c>
      <c r="H36" s="11"/>
    </row>
    <row r="37" spans="1:8" x14ac:dyDescent="0.35">
      <c r="A37" s="25" t="s">
        <v>33</v>
      </c>
      <c r="B37" s="26">
        <f>B30*$B18</f>
        <v>-11400</v>
      </c>
      <c r="C37" s="26">
        <f>C30*$B18</f>
        <v>-120</v>
      </c>
      <c r="D37" s="26">
        <f t="shared" ref="D37:G37" si="2">D30*$B18</f>
        <v>3120</v>
      </c>
      <c r="E37" s="26">
        <f t="shared" si="2"/>
        <v>6360</v>
      </c>
      <c r="F37" s="26">
        <f t="shared" si="2"/>
        <v>6360</v>
      </c>
      <c r="G37" s="26">
        <f t="shared" si="2"/>
        <v>6360</v>
      </c>
      <c r="H37" s="11"/>
    </row>
    <row r="38" spans="1:8" x14ac:dyDescent="0.35">
      <c r="A38" s="25" t="s">
        <v>34</v>
      </c>
      <c r="B38" s="19">
        <f>B30*$B19</f>
        <v>-19000</v>
      </c>
      <c r="C38" s="19">
        <f>C30*$B19</f>
        <v>-200</v>
      </c>
      <c r="D38" s="19">
        <f t="shared" ref="D38:G38" si="3">D30*$B19</f>
        <v>5200</v>
      </c>
      <c r="E38" s="19">
        <f t="shared" si="3"/>
        <v>10600</v>
      </c>
      <c r="F38" s="19">
        <f t="shared" si="3"/>
        <v>10600</v>
      </c>
      <c r="G38" s="19">
        <f t="shared" si="3"/>
        <v>10600</v>
      </c>
      <c r="H38" s="11"/>
    </row>
    <row r="39" spans="1:8" x14ac:dyDescent="0.35">
      <c r="A39" s="14"/>
      <c r="B39" s="13"/>
      <c r="C39" s="13"/>
      <c r="D39" s="13"/>
      <c r="E39" s="13"/>
      <c r="F39" s="13"/>
      <c r="G39" s="13"/>
    </row>
    <row r="40" spans="1:8" x14ac:dyDescent="0.35">
      <c r="A40" s="21" t="s">
        <v>36</v>
      </c>
      <c r="B40" s="13"/>
      <c r="C40" s="13"/>
      <c r="D40" s="13"/>
      <c r="E40" s="13"/>
      <c r="F40" s="13"/>
      <c r="G40" s="13"/>
    </row>
    <row r="41" spans="1:8" x14ac:dyDescent="0.35">
      <c r="A41" s="22" t="s">
        <v>37</v>
      </c>
      <c r="B41" s="13"/>
      <c r="C41" s="13"/>
      <c r="D41" s="13"/>
      <c r="E41" s="13"/>
      <c r="F41" s="13"/>
      <c r="G41" s="13"/>
    </row>
    <row r="42" spans="1:8" x14ac:dyDescent="0.35">
      <c r="A42" s="14"/>
      <c r="B42" s="13"/>
      <c r="C42" s="13"/>
      <c r="D42" s="13"/>
      <c r="E42" s="13"/>
      <c r="F42" s="13"/>
      <c r="G42" s="13"/>
    </row>
    <row r="43" spans="1:8" ht="43.5" x14ac:dyDescent="0.35">
      <c r="A43" s="29"/>
      <c r="B43" s="29" t="s">
        <v>38</v>
      </c>
      <c r="C43" s="29" t="s">
        <v>39</v>
      </c>
      <c r="D43" s="29" t="s">
        <v>40</v>
      </c>
      <c r="E43" s="29" t="s">
        <v>41</v>
      </c>
      <c r="F43" s="29" t="s">
        <v>42</v>
      </c>
      <c r="G43" s="29" t="s">
        <v>43</v>
      </c>
    </row>
    <row r="44" spans="1:8" x14ac:dyDescent="0.35">
      <c r="A44" s="30"/>
      <c r="B44" s="30" t="s">
        <v>44</v>
      </c>
      <c r="C44" s="30" t="s">
        <v>45</v>
      </c>
      <c r="D44" s="30" t="s">
        <v>46</v>
      </c>
      <c r="E44" s="30" t="s">
        <v>44</v>
      </c>
      <c r="F44" s="30" t="s">
        <v>45</v>
      </c>
      <c r="G44" s="30" t="s">
        <v>45</v>
      </c>
    </row>
    <row r="45" spans="1:8" x14ac:dyDescent="0.35">
      <c r="A45" s="17" t="s">
        <v>50</v>
      </c>
      <c r="B45" s="31"/>
      <c r="C45" s="31">
        <v>12000</v>
      </c>
      <c r="D45" s="31"/>
      <c r="E45" s="31"/>
      <c r="F45" s="31"/>
      <c r="G45" s="31"/>
    </row>
    <row r="46" spans="1:8" x14ac:dyDescent="0.35">
      <c r="A46" s="17" t="s">
        <v>51</v>
      </c>
      <c r="B46" s="31">
        <f t="shared" ref="B46:G46" si="4">B36</f>
        <v>-7600</v>
      </c>
      <c r="C46" s="31">
        <f t="shared" si="4"/>
        <v>-80</v>
      </c>
      <c r="D46" s="31">
        <f t="shared" si="4"/>
        <v>2080</v>
      </c>
      <c r="E46" s="31">
        <f t="shared" si="4"/>
        <v>4240</v>
      </c>
      <c r="F46" s="31">
        <f t="shared" si="4"/>
        <v>4240</v>
      </c>
      <c r="G46" s="31">
        <f t="shared" si="4"/>
        <v>4240</v>
      </c>
    </row>
    <row r="47" spans="1:8" x14ac:dyDescent="0.35">
      <c r="A47" s="17"/>
      <c r="B47" s="31"/>
      <c r="C47" s="31">
        <f>B37</f>
        <v>-11400</v>
      </c>
      <c r="D47" s="31">
        <f>C37</f>
        <v>-120</v>
      </c>
      <c r="E47" s="31">
        <f>D37</f>
        <v>3120</v>
      </c>
      <c r="F47" s="31">
        <f>E37</f>
        <v>6360</v>
      </c>
      <c r="G47" s="31">
        <f>F37</f>
        <v>6360</v>
      </c>
    </row>
    <row r="48" spans="1:8" x14ac:dyDescent="0.35">
      <c r="A48" s="17"/>
      <c r="B48" s="32"/>
      <c r="C48" s="32"/>
      <c r="D48" s="32">
        <f>B38</f>
        <v>-19000</v>
      </c>
      <c r="E48" s="32">
        <f>C38</f>
        <v>-200</v>
      </c>
      <c r="F48" s="32">
        <f>D38</f>
        <v>5200</v>
      </c>
      <c r="G48" s="32">
        <f>E38</f>
        <v>10600</v>
      </c>
    </row>
    <row r="49" spans="1:8" x14ac:dyDescent="0.35">
      <c r="A49" s="17" t="s">
        <v>47</v>
      </c>
      <c r="B49" s="32">
        <f t="shared" ref="B49:G49" si="5">SUM(B45:B48)</f>
        <v>-7600</v>
      </c>
      <c r="C49" s="32">
        <f t="shared" si="5"/>
        <v>520</v>
      </c>
      <c r="D49" s="32">
        <f t="shared" si="5"/>
        <v>-17040</v>
      </c>
      <c r="E49" s="32">
        <f t="shared" si="5"/>
        <v>7160</v>
      </c>
      <c r="F49" s="32">
        <f t="shared" si="5"/>
        <v>15800</v>
      </c>
      <c r="G49" s="32">
        <f t="shared" si="5"/>
        <v>21200</v>
      </c>
    </row>
    <row r="50" spans="1:8" x14ac:dyDescent="0.35">
      <c r="A50" s="17"/>
      <c r="B50" s="31"/>
      <c r="C50" s="31"/>
      <c r="D50" s="31"/>
      <c r="E50" s="31"/>
      <c r="F50" s="31"/>
      <c r="G50" s="31"/>
    </row>
    <row r="51" spans="1:8" x14ac:dyDescent="0.35">
      <c r="A51" s="17" t="s">
        <v>48</v>
      </c>
      <c r="B51" s="31">
        <v>0</v>
      </c>
      <c r="C51" s="31">
        <f>B52</f>
        <v>-7600</v>
      </c>
      <c r="D51" s="31">
        <f>C52</f>
        <v>-7080</v>
      </c>
      <c r="E51" s="31">
        <f>D52</f>
        <v>-24120</v>
      </c>
      <c r="F51" s="31">
        <f>E52</f>
        <v>-16960</v>
      </c>
      <c r="G51" s="31">
        <f>F52</f>
        <v>-1160</v>
      </c>
    </row>
    <row r="52" spans="1:8" x14ac:dyDescent="0.35">
      <c r="A52" s="17" t="s">
        <v>49</v>
      </c>
      <c r="B52" s="31">
        <f>B51+B49</f>
        <v>-7600</v>
      </c>
      <c r="C52" s="31">
        <f>C49+C51</f>
        <v>-7080</v>
      </c>
      <c r="D52" s="31">
        <f>D51+D49</f>
        <v>-24120</v>
      </c>
      <c r="E52" s="31">
        <f>E51+E49</f>
        <v>-16960</v>
      </c>
      <c r="F52" s="31">
        <f>F51+F49</f>
        <v>-1160</v>
      </c>
      <c r="G52" s="31">
        <f>G51+G49</f>
        <v>20040</v>
      </c>
    </row>
    <row r="54" spans="1:8" x14ac:dyDescent="0.35">
      <c r="A54" s="22" t="s">
        <v>52</v>
      </c>
    </row>
    <row r="56" spans="1:8" x14ac:dyDescent="0.35">
      <c r="A56" s="4" t="s">
        <v>54</v>
      </c>
    </row>
    <row r="58" spans="1:8" x14ac:dyDescent="0.35">
      <c r="A58" s="29"/>
      <c r="B58" s="16" t="s">
        <v>64</v>
      </c>
      <c r="C58" s="29" t="s">
        <v>10</v>
      </c>
      <c r="D58" s="29" t="s">
        <v>11</v>
      </c>
      <c r="E58" s="29" t="s">
        <v>55</v>
      </c>
      <c r="F58" s="29" t="s">
        <v>56</v>
      </c>
      <c r="G58" s="29" t="s">
        <v>57</v>
      </c>
      <c r="H58" s="29" t="s">
        <v>58</v>
      </c>
    </row>
    <row r="59" spans="1:8" x14ac:dyDescent="0.35">
      <c r="A59" s="29"/>
      <c r="B59" s="16" t="s">
        <v>9</v>
      </c>
      <c r="C59" s="29" t="s">
        <v>9</v>
      </c>
      <c r="D59" s="29" t="s">
        <v>9</v>
      </c>
      <c r="E59" s="29" t="s">
        <v>9</v>
      </c>
      <c r="F59" s="29" t="s">
        <v>9</v>
      </c>
      <c r="G59" s="29" t="s">
        <v>9</v>
      </c>
      <c r="H59" s="29" t="s">
        <v>9</v>
      </c>
    </row>
    <row r="60" spans="1:8" x14ac:dyDescent="0.35">
      <c r="A60" s="17" t="s">
        <v>4</v>
      </c>
      <c r="B60" s="19"/>
      <c r="C60" s="33">
        <v>360</v>
      </c>
      <c r="D60" s="33">
        <v>540</v>
      </c>
      <c r="E60" s="33">
        <v>720</v>
      </c>
      <c r="F60" s="33">
        <v>720</v>
      </c>
      <c r="G60" s="33">
        <v>720</v>
      </c>
      <c r="H60" s="33"/>
    </row>
    <row r="61" spans="1:8" x14ac:dyDescent="0.35">
      <c r="A61" s="17" t="s">
        <v>59</v>
      </c>
      <c r="B61" s="19"/>
      <c r="C61" s="34">
        <v>-144</v>
      </c>
      <c r="D61" s="34">
        <v>-216</v>
      </c>
      <c r="E61" s="34">
        <v>-288</v>
      </c>
      <c r="F61" s="34">
        <v>-288</v>
      </c>
      <c r="G61" s="34">
        <v>-288</v>
      </c>
      <c r="H61" s="33"/>
    </row>
    <row r="62" spans="1:8" x14ac:dyDescent="0.35">
      <c r="A62" s="17" t="s">
        <v>60</v>
      </c>
      <c r="B62" s="19"/>
      <c r="C62" s="33">
        <f>C60+C61</f>
        <v>216</v>
      </c>
      <c r="D62" s="33">
        <f>D60+D61</f>
        <v>324</v>
      </c>
      <c r="E62" s="33">
        <f>E60+E61</f>
        <v>432</v>
      </c>
      <c r="F62" s="33">
        <f>F60+F61</f>
        <v>432</v>
      </c>
      <c r="G62" s="33">
        <f>G60+G61</f>
        <v>432</v>
      </c>
      <c r="H62" s="33"/>
    </row>
    <row r="63" spans="1:8" x14ac:dyDescent="0.35">
      <c r="A63" s="35" t="s">
        <v>61</v>
      </c>
      <c r="B63" s="19"/>
      <c r="C63" s="34">
        <v>-220</v>
      </c>
      <c r="D63" s="34">
        <v>-220</v>
      </c>
      <c r="E63" s="34">
        <v>-220</v>
      </c>
      <c r="F63" s="34">
        <v>-220</v>
      </c>
      <c r="G63" s="34">
        <v>-220</v>
      </c>
      <c r="H63" s="33"/>
    </row>
    <row r="64" spans="1:8" x14ac:dyDescent="0.35">
      <c r="A64" s="35" t="s">
        <v>62</v>
      </c>
      <c r="B64" s="19"/>
      <c r="C64" s="33">
        <f>C62+C63</f>
        <v>-4</v>
      </c>
      <c r="D64" s="33">
        <f t="shared" ref="D64:G64" si="6">D62+D63</f>
        <v>104</v>
      </c>
      <c r="E64" s="33">
        <f t="shared" si="6"/>
        <v>212</v>
      </c>
      <c r="F64" s="33">
        <f t="shared" si="6"/>
        <v>212</v>
      </c>
      <c r="G64" s="33">
        <f t="shared" si="6"/>
        <v>212</v>
      </c>
      <c r="H64" s="33"/>
    </row>
    <row r="65" spans="1:8" x14ac:dyDescent="0.35">
      <c r="A65" s="35" t="s">
        <v>63</v>
      </c>
      <c r="B65" s="19"/>
      <c r="C65" s="33"/>
      <c r="D65" s="33">
        <f>C64*-0.2</f>
        <v>0.8</v>
      </c>
      <c r="E65" s="33">
        <f>D64*-0.2</f>
        <v>-20.8</v>
      </c>
      <c r="F65" s="33">
        <f>E64*-0.2</f>
        <v>-42.400000000000006</v>
      </c>
      <c r="G65" s="33">
        <f>F64*-0.2</f>
        <v>-42.400000000000006</v>
      </c>
      <c r="H65" s="33">
        <f>G64*-0.2</f>
        <v>-42.400000000000006</v>
      </c>
    </row>
    <row r="66" spans="1:8" x14ac:dyDescent="0.35">
      <c r="A66" s="17" t="s">
        <v>26</v>
      </c>
      <c r="B66" s="33">
        <v>-350</v>
      </c>
      <c r="C66" s="33"/>
      <c r="D66" s="33"/>
      <c r="E66" s="33"/>
      <c r="F66" s="33"/>
      <c r="G66" s="33"/>
      <c r="H66" s="19"/>
    </row>
    <row r="67" spans="1:8" x14ac:dyDescent="0.35">
      <c r="A67" s="17" t="s">
        <v>69</v>
      </c>
      <c r="B67" s="33"/>
      <c r="C67" s="33">
        <v>14</v>
      </c>
      <c r="D67" s="33">
        <v>14</v>
      </c>
      <c r="E67" s="33">
        <v>14</v>
      </c>
      <c r="F67" s="33">
        <v>14</v>
      </c>
      <c r="G67" s="33">
        <v>14</v>
      </c>
      <c r="H67" s="19"/>
    </row>
    <row r="68" spans="1:8" x14ac:dyDescent="0.35">
      <c r="A68" s="17" t="s">
        <v>27</v>
      </c>
      <c r="B68" s="33">
        <v>-30</v>
      </c>
      <c r="C68" s="33"/>
      <c r="D68" s="33"/>
      <c r="E68" s="33"/>
      <c r="F68" s="33"/>
      <c r="G68" s="33"/>
      <c r="H68" s="19"/>
    </row>
    <row r="69" spans="1:8" x14ac:dyDescent="0.35">
      <c r="A69" s="17" t="s">
        <v>70</v>
      </c>
      <c r="B69" s="33"/>
      <c r="C69" s="33">
        <v>6</v>
      </c>
      <c r="D69" s="33"/>
      <c r="E69" s="33"/>
      <c r="F69" s="33"/>
      <c r="G69" s="33"/>
      <c r="H69" s="19"/>
    </row>
    <row r="70" spans="1:8" x14ac:dyDescent="0.35">
      <c r="A70" s="17" t="s">
        <v>47</v>
      </c>
      <c r="B70" s="19">
        <f>SUM(B64:B69)</f>
        <v>-380</v>
      </c>
      <c r="C70" s="19">
        <f t="shared" ref="C70:H70" si="7">SUM(C64:C69)</f>
        <v>16</v>
      </c>
      <c r="D70" s="19">
        <f t="shared" si="7"/>
        <v>118.8</v>
      </c>
      <c r="E70" s="19">
        <f t="shared" si="7"/>
        <v>205.2</v>
      </c>
      <c r="F70" s="19">
        <f t="shared" si="7"/>
        <v>183.6</v>
      </c>
      <c r="G70" s="19">
        <f t="shared" si="7"/>
        <v>183.6</v>
      </c>
      <c r="H70" s="19">
        <f t="shared" si="7"/>
        <v>-42.400000000000006</v>
      </c>
    </row>
    <row r="71" spans="1:8" x14ac:dyDescent="0.35">
      <c r="A71" s="17" t="s">
        <v>65</v>
      </c>
      <c r="B71" s="13">
        <v>0.11</v>
      </c>
      <c r="C71" s="13"/>
      <c r="D71" s="13"/>
      <c r="E71" s="13"/>
      <c r="F71" s="13"/>
      <c r="G71" s="13"/>
      <c r="H71" s="14"/>
    </row>
    <row r="72" spans="1:8" x14ac:dyDescent="0.35">
      <c r="A72" s="17" t="s">
        <v>66</v>
      </c>
      <c r="B72" s="36">
        <f>NPV(B71,C70:H70)</f>
        <v>468.10753016117161</v>
      </c>
      <c r="C72" s="13"/>
      <c r="D72" s="13"/>
      <c r="E72" s="13"/>
      <c r="F72" s="13"/>
      <c r="G72" s="13"/>
      <c r="H72" s="14"/>
    </row>
    <row r="73" spans="1:8" x14ac:dyDescent="0.35">
      <c r="A73" s="17" t="s">
        <v>67</v>
      </c>
      <c r="B73" s="36">
        <f>B70+B72</f>
        <v>88.10753016117161</v>
      </c>
      <c r="C73" s="13"/>
      <c r="D73" s="13"/>
      <c r="E73" s="13"/>
      <c r="F73" s="13"/>
      <c r="G73" s="13"/>
      <c r="H73" s="14"/>
    </row>
    <row r="75" spans="1:8" x14ac:dyDescent="0.35">
      <c r="A75" s="22" t="s">
        <v>68</v>
      </c>
    </row>
    <row r="77" spans="1:8" x14ac:dyDescent="0.35">
      <c r="A77" s="22" t="s">
        <v>71</v>
      </c>
    </row>
    <row r="79" spans="1:8" x14ac:dyDescent="0.35">
      <c r="A79" s="29"/>
      <c r="B79" s="16" t="s">
        <v>64</v>
      </c>
      <c r="C79" s="29" t="s">
        <v>10</v>
      </c>
      <c r="D79" s="29" t="s">
        <v>11</v>
      </c>
      <c r="E79" s="29" t="s">
        <v>55</v>
      </c>
      <c r="F79" s="29" t="s">
        <v>56</v>
      </c>
      <c r="G79" s="29" t="s">
        <v>57</v>
      </c>
      <c r="H79" s="29" t="s">
        <v>58</v>
      </c>
    </row>
    <row r="80" spans="1:8" x14ac:dyDescent="0.35">
      <c r="A80" s="29"/>
      <c r="B80" s="16" t="s">
        <v>9</v>
      </c>
      <c r="C80" s="29" t="s">
        <v>9</v>
      </c>
      <c r="D80" s="29" t="s">
        <v>9</v>
      </c>
      <c r="E80" s="29" t="s">
        <v>9</v>
      </c>
      <c r="F80" s="29" t="s">
        <v>9</v>
      </c>
      <c r="G80" s="29" t="s">
        <v>9</v>
      </c>
      <c r="H80" s="29" t="s">
        <v>9</v>
      </c>
    </row>
    <row r="81" spans="1:8" x14ac:dyDescent="0.35">
      <c r="A81" s="17" t="s">
        <v>60</v>
      </c>
      <c r="B81" s="19"/>
      <c r="C81" s="33">
        <f>C62*0.9</f>
        <v>194.4</v>
      </c>
      <c r="D81" s="33">
        <f>D62*0.9</f>
        <v>291.60000000000002</v>
      </c>
      <c r="E81" s="33">
        <f>E62*0.9</f>
        <v>388.8</v>
      </c>
      <c r="F81" s="33">
        <f>F62*0.9</f>
        <v>388.8</v>
      </c>
      <c r="G81" s="33">
        <f>G62*0.9</f>
        <v>388.8</v>
      </c>
      <c r="H81" s="33"/>
    </row>
    <row r="82" spans="1:8" x14ac:dyDescent="0.35">
      <c r="A82" s="35" t="s">
        <v>61</v>
      </c>
      <c r="B82" s="19"/>
      <c r="C82" s="34">
        <v>-220</v>
      </c>
      <c r="D82" s="34">
        <v>-220</v>
      </c>
      <c r="E82" s="34">
        <v>-220</v>
      </c>
      <c r="F82" s="34">
        <v>-220</v>
      </c>
      <c r="G82" s="34">
        <v>-220</v>
      </c>
      <c r="H82" s="33"/>
    </row>
    <row r="83" spans="1:8" x14ac:dyDescent="0.35">
      <c r="A83" s="35" t="s">
        <v>62</v>
      </c>
      <c r="B83" s="19"/>
      <c r="C83" s="33">
        <f>C81+C82</f>
        <v>-25.599999999999994</v>
      </c>
      <c r="D83" s="33">
        <f t="shared" ref="D83" si="8">D81+D82</f>
        <v>71.600000000000023</v>
      </c>
      <c r="E83" s="33">
        <f t="shared" ref="E83" si="9">E81+E82</f>
        <v>168.8</v>
      </c>
      <c r="F83" s="33">
        <f t="shared" ref="F83" si="10">F81+F82</f>
        <v>168.8</v>
      </c>
      <c r="G83" s="33">
        <f t="shared" ref="G83" si="11">G81+G82</f>
        <v>168.8</v>
      </c>
      <c r="H83" s="33"/>
    </row>
    <row r="84" spans="1:8" x14ac:dyDescent="0.35">
      <c r="A84" s="35" t="s">
        <v>63</v>
      </c>
      <c r="B84" s="19"/>
      <c r="C84" s="33"/>
      <c r="D84" s="33">
        <f>C83*-0.2</f>
        <v>5.1199999999999992</v>
      </c>
      <c r="E84" s="33">
        <f>D83*-0.2</f>
        <v>-14.320000000000006</v>
      </c>
      <c r="F84" s="33">
        <f>E83*-0.2</f>
        <v>-33.760000000000005</v>
      </c>
      <c r="G84" s="33">
        <f>F83*-0.2</f>
        <v>-33.760000000000005</v>
      </c>
      <c r="H84" s="33">
        <f>G83*-0.2</f>
        <v>-33.760000000000005</v>
      </c>
    </row>
    <row r="85" spans="1:8" x14ac:dyDescent="0.35">
      <c r="A85" s="17" t="s">
        <v>26</v>
      </c>
      <c r="B85" s="33">
        <v>-350</v>
      </c>
      <c r="C85" s="33"/>
      <c r="D85" s="33"/>
      <c r="E85" s="33"/>
      <c r="F85" s="33"/>
      <c r="G85" s="33"/>
      <c r="H85" s="19"/>
    </row>
    <row r="86" spans="1:8" x14ac:dyDescent="0.35">
      <c r="A86" s="17" t="s">
        <v>69</v>
      </c>
      <c r="B86" s="33"/>
      <c r="C86" s="33">
        <v>14</v>
      </c>
      <c r="D86" s="33">
        <v>14</v>
      </c>
      <c r="E86" s="33">
        <v>14</v>
      </c>
      <c r="F86" s="33">
        <v>14</v>
      </c>
      <c r="G86" s="33">
        <v>14</v>
      </c>
      <c r="H86" s="19"/>
    </row>
    <row r="87" spans="1:8" x14ac:dyDescent="0.35">
      <c r="A87" s="17" t="s">
        <v>27</v>
      </c>
      <c r="B87" s="33">
        <v>-30</v>
      </c>
      <c r="C87" s="33"/>
      <c r="D87" s="33"/>
      <c r="E87" s="33"/>
      <c r="F87" s="33"/>
      <c r="G87" s="33"/>
      <c r="H87" s="19"/>
    </row>
    <row r="88" spans="1:8" x14ac:dyDescent="0.35">
      <c r="A88" s="17" t="s">
        <v>70</v>
      </c>
      <c r="B88" s="33"/>
      <c r="C88" s="33">
        <v>6</v>
      </c>
      <c r="D88" s="33"/>
      <c r="E88" s="33"/>
      <c r="F88" s="33"/>
      <c r="G88" s="33"/>
      <c r="H88" s="19"/>
    </row>
    <row r="89" spans="1:8" x14ac:dyDescent="0.35">
      <c r="A89" s="17" t="s">
        <v>47</v>
      </c>
      <c r="B89" s="19">
        <f>SUM(B83:B88)</f>
        <v>-380</v>
      </c>
      <c r="C89" s="19">
        <f t="shared" ref="C89" si="12">SUM(C83:C88)</f>
        <v>-5.5999999999999943</v>
      </c>
      <c r="D89" s="19">
        <f t="shared" ref="D89" si="13">SUM(D83:D88)</f>
        <v>90.720000000000027</v>
      </c>
      <c r="E89" s="19">
        <f t="shared" ref="E89" si="14">SUM(E83:E88)</f>
        <v>168.48000000000002</v>
      </c>
      <c r="F89" s="19">
        <f t="shared" ref="F89" si="15">SUM(F83:F88)</f>
        <v>149.04000000000002</v>
      </c>
      <c r="G89" s="19">
        <f t="shared" ref="G89" si="16">SUM(G83:G88)</f>
        <v>149.04000000000002</v>
      </c>
      <c r="H89" s="19">
        <f t="shared" ref="H89" si="17">SUM(H83:H88)</f>
        <v>-33.760000000000005</v>
      </c>
    </row>
    <row r="90" spans="1:8" x14ac:dyDescent="0.35">
      <c r="A90" s="17" t="s">
        <v>65</v>
      </c>
      <c r="B90" s="13">
        <v>0.11</v>
      </c>
      <c r="C90" s="13"/>
      <c r="D90" s="13"/>
      <c r="E90" s="13"/>
      <c r="F90" s="13"/>
      <c r="G90" s="13"/>
      <c r="H90" s="14"/>
    </row>
    <row r="91" spans="1:8" x14ac:dyDescent="0.35">
      <c r="A91" s="17" t="s">
        <v>66</v>
      </c>
      <c r="B91" s="36">
        <f>NPV(B90,C89:H89)</f>
        <v>360.35224171450051</v>
      </c>
      <c r="C91" s="13"/>
      <c r="D91" s="13"/>
      <c r="E91" s="13"/>
      <c r="F91" s="13"/>
      <c r="G91" s="13"/>
      <c r="H91" s="14"/>
    </row>
    <row r="92" spans="1:8" x14ac:dyDescent="0.35">
      <c r="A92" s="17" t="s">
        <v>67</v>
      </c>
      <c r="B92" s="36">
        <f>B89+B91</f>
        <v>-19.647758285499492</v>
      </c>
      <c r="C92" s="13"/>
      <c r="D92" s="13"/>
      <c r="E92" s="13"/>
      <c r="F92" s="13"/>
      <c r="G92" s="13"/>
      <c r="H92" s="14"/>
    </row>
  </sheetData>
  <pageMargins left="0.7" right="0.7" top="0.75" bottom="0.75" header="0.3" footer="0.3"/>
  <pageSetup orientation="portrait" r:id="rId1"/>
  <ignoredErrors>
    <ignoredError sqref="C5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FB8DD18367343AD54E4E9A5FE4931" ma:contentTypeVersion="13" ma:contentTypeDescription="Create a new document." ma:contentTypeScope="" ma:versionID="47e2243ad3199eb2579fe85e39cb3c0e">
  <xsd:schema xmlns:xsd="http://www.w3.org/2001/XMLSchema" xmlns:xs="http://www.w3.org/2001/XMLSchema" xmlns:p="http://schemas.microsoft.com/office/2006/metadata/properties" xmlns:ns2="ab1ed6a7-d3c8-43df-926c-f667956eb5ec" xmlns:ns3="8089db85-de3a-4171-bb03-422d11b27d4c" targetNamespace="http://schemas.microsoft.com/office/2006/metadata/properties" ma:root="true" ma:fieldsID="60b23ad5c6621d80c119ee29465d3356" ns2:_="" ns3:_="">
    <xsd:import namespace="ab1ed6a7-d3c8-43df-926c-f667956eb5ec"/>
    <xsd:import namespace="8089db85-de3a-4171-bb03-422d11b27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ed6a7-d3c8-43df-926c-f667956eb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cab0cfc-7fc4-4ea4-a706-02450d72dc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9db85-de3a-4171-bb03-422d11b27d4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2e3837-4f36-44e6-9506-e515f283ad2a}" ma:internalName="TaxCatchAll" ma:showField="CatchAllData" ma:web="8089db85-de3a-4171-bb03-422d11b27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F0B36-323D-428C-9EFF-149C7BFD2C8A}"/>
</file>

<file path=customXml/itemProps2.xml><?xml version="1.0" encoding="utf-8"?>
<ds:datastoreItem xmlns:ds="http://schemas.openxmlformats.org/officeDocument/2006/customXml" ds:itemID="{2EFA7F50-74C0-4F7D-B33B-DE5CE2EDA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Prepoulated data in question 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Wells</dc:creator>
  <cp:lastModifiedBy>Karen Wells</cp:lastModifiedBy>
  <dcterms:created xsi:type="dcterms:W3CDTF">2022-02-03T15:34:25Z</dcterms:created>
  <dcterms:modified xsi:type="dcterms:W3CDTF">2022-02-21T10:08:35Z</dcterms:modified>
</cp:coreProperties>
</file>