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22" sheetId="4" r:id="rId1"/>
  </sheets>
  <definedNames>
    <definedName name="_xlnm._FilterDatabase" localSheetId="0" hidden="1">'2022'!$A$10:$J$1063</definedName>
  </definedNames>
  <calcPr calcId="145621"/>
</workbook>
</file>

<file path=xl/calcChain.xml><?xml version="1.0" encoding="utf-8"?>
<calcChain xmlns="http://schemas.openxmlformats.org/spreadsheetml/2006/main">
  <c r="J1018" i="4"/>
  <c r="G1018"/>
  <c r="J1001"/>
  <c r="G1001"/>
  <c r="J880"/>
  <c r="G880"/>
  <c r="J829"/>
  <c r="G829"/>
  <c r="J825"/>
  <c r="G825"/>
  <c r="J804"/>
  <c r="G804"/>
  <c r="J793"/>
  <c r="G793"/>
  <c r="J783"/>
  <c r="G783"/>
  <c r="J701"/>
  <c r="G701"/>
  <c r="J679"/>
  <c r="G679"/>
  <c r="J672"/>
  <c r="G672"/>
  <c r="J612"/>
  <c r="G612"/>
  <c r="J604"/>
  <c r="G604"/>
  <c r="J429"/>
  <c r="G429"/>
  <c r="J384"/>
  <c r="G384"/>
  <c r="J369"/>
  <c r="G369"/>
  <c r="J276"/>
  <c r="G276"/>
  <c r="J260"/>
  <c r="G260"/>
  <c r="J246"/>
  <c r="G246"/>
  <c r="J133"/>
  <c r="G133"/>
  <c r="J100"/>
  <c r="G100"/>
  <c r="J48"/>
  <c r="G48"/>
  <c r="J44"/>
  <c r="G44"/>
  <c r="J11"/>
  <c r="G11"/>
  <c r="G1063" l="1"/>
  <c r="J1063" s="1"/>
  <c r="G1062"/>
  <c r="J1062" s="1"/>
  <c r="J1061"/>
  <c r="G1060"/>
  <c r="J1060" s="1"/>
  <c r="G1059"/>
  <c r="J1059" s="1"/>
  <c r="G1058"/>
  <c r="J1058" s="1"/>
  <c r="G1057"/>
  <c r="J1057" s="1"/>
  <c r="G1056"/>
  <c r="J1056" s="1"/>
  <c r="G1055"/>
  <c r="J1055" s="1"/>
  <c r="G1054"/>
  <c r="J1054" s="1"/>
  <c r="G1053"/>
  <c r="J1053" s="1"/>
  <c r="G1052"/>
  <c r="J1052" s="1"/>
  <c r="G1051"/>
  <c r="J1051" s="1"/>
  <c r="G1050"/>
  <c r="J1050" s="1"/>
  <c r="G1049"/>
  <c r="J1049" s="1"/>
  <c r="G1048"/>
  <c r="J1048" s="1"/>
  <c r="G1047"/>
  <c r="J1047" s="1"/>
  <c r="G1046"/>
  <c r="J1046" s="1"/>
  <c r="G1045"/>
  <c r="J1045" s="1"/>
  <c r="G1044"/>
  <c r="J1044" s="1"/>
  <c r="G1043"/>
  <c r="J1043" s="1"/>
  <c r="G1042"/>
  <c r="J1042" s="1"/>
  <c r="G1041"/>
  <c r="J1041" s="1"/>
  <c r="G1040"/>
  <c r="J1040" s="1"/>
  <c r="G1039"/>
  <c r="J1039" s="1"/>
  <c r="G1038"/>
  <c r="J1038" s="1"/>
  <c r="G1037"/>
  <c r="J1037" s="1"/>
  <c r="G1036"/>
  <c r="J1036" s="1"/>
  <c r="G1035"/>
  <c r="J1035" s="1"/>
  <c r="G1034"/>
  <c r="J1034" s="1"/>
  <c r="J1033"/>
  <c r="G1032"/>
  <c r="J1032" s="1"/>
  <c r="G1031"/>
  <c r="J1031" s="1"/>
  <c r="G1030"/>
  <c r="J1030" s="1"/>
  <c r="G1029"/>
  <c r="J1029" s="1"/>
  <c r="G1028"/>
  <c r="J1028" s="1"/>
  <c r="G1027"/>
  <c r="J1027" s="1"/>
  <c r="G1026"/>
  <c r="J1026" s="1"/>
  <c r="G1025"/>
  <c r="J1025" s="1"/>
  <c r="G1024"/>
  <c r="J1024" s="1"/>
  <c r="G1023"/>
  <c r="J1023" s="1"/>
  <c r="J1022"/>
  <c r="G1021"/>
  <c r="J1021" s="1"/>
  <c r="G1020"/>
  <c r="J1020" s="1"/>
  <c r="G1019"/>
  <c r="J1019" s="1"/>
  <c r="B1018"/>
  <c r="G1017"/>
  <c r="J1017" s="1"/>
  <c r="G1016"/>
  <c r="J1016" s="1"/>
  <c r="G1015"/>
  <c r="J1015" s="1"/>
  <c r="G1014"/>
  <c r="J1014" s="1"/>
  <c r="G1013"/>
  <c r="J1013" s="1"/>
  <c r="G1012"/>
  <c r="J1012" s="1"/>
  <c r="G1011"/>
  <c r="J1011" s="1"/>
  <c r="G1010"/>
  <c r="J1010" s="1"/>
  <c r="J1009"/>
  <c r="G1008"/>
  <c r="J1008" s="1"/>
  <c r="G1007"/>
  <c r="J1007" s="1"/>
  <c r="G1006"/>
  <c r="J1006" s="1"/>
  <c r="G1005"/>
  <c r="J1005" s="1"/>
  <c r="G1004"/>
  <c r="J1004" s="1"/>
  <c r="G1003"/>
  <c r="J1003" s="1"/>
  <c r="G1002"/>
  <c r="J1002" s="1"/>
  <c r="B1001"/>
  <c r="G1000"/>
  <c r="J1000" s="1"/>
  <c r="G999"/>
  <c r="J999" s="1"/>
  <c r="G998"/>
  <c r="J998" s="1"/>
  <c r="G997"/>
  <c r="J997" s="1"/>
  <c r="G996"/>
  <c r="J996" s="1"/>
  <c r="G995"/>
  <c r="J995" s="1"/>
  <c r="G994"/>
  <c r="J994" s="1"/>
  <c r="G993"/>
  <c r="J993" s="1"/>
  <c r="G992"/>
  <c r="J992" s="1"/>
  <c r="G991"/>
  <c r="J991" s="1"/>
  <c r="G990"/>
  <c r="J990" s="1"/>
  <c r="G989"/>
  <c r="J989" s="1"/>
  <c r="G988"/>
  <c r="J988" s="1"/>
  <c r="G987"/>
  <c r="J987" s="1"/>
  <c r="G986"/>
  <c r="J986" s="1"/>
  <c r="G985"/>
  <c r="J985" s="1"/>
  <c r="G984"/>
  <c r="J984" s="1"/>
  <c r="G983"/>
  <c r="J983" s="1"/>
  <c r="G982"/>
  <c r="J982" s="1"/>
  <c r="G981"/>
  <c r="J981" s="1"/>
  <c r="G980"/>
  <c r="J980" s="1"/>
  <c r="G979"/>
  <c r="J979" s="1"/>
  <c r="G978"/>
  <c r="J978" s="1"/>
  <c r="G977"/>
  <c r="J977" s="1"/>
  <c r="G976"/>
  <c r="J976" s="1"/>
  <c r="G975"/>
  <c r="J975" s="1"/>
  <c r="G974"/>
  <c r="J974" s="1"/>
  <c r="G973"/>
  <c r="J973" s="1"/>
  <c r="G972"/>
  <c r="J972" s="1"/>
  <c r="G971"/>
  <c r="J971" s="1"/>
  <c r="G970"/>
  <c r="J970" s="1"/>
  <c r="G969"/>
  <c r="J969" s="1"/>
  <c r="G968"/>
  <c r="J968" s="1"/>
  <c r="G967"/>
  <c r="J967" s="1"/>
  <c r="G966"/>
  <c r="J966" s="1"/>
  <c r="G965"/>
  <c r="J965" s="1"/>
  <c r="G964"/>
  <c r="J964" s="1"/>
  <c r="G963"/>
  <c r="J963" s="1"/>
  <c r="G962"/>
  <c r="J962" s="1"/>
  <c r="G961"/>
  <c r="J961" s="1"/>
  <c r="G960"/>
  <c r="J960" s="1"/>
  <c r="G959"/>
  <c r="J959" s="1"/>
  <c r="G958"/>
  <c r="J958" s="1"/>
  <c r="G957"/>
  <c r="J957" s="1"/>
  <c r="G956"/>
  <c r="J956" s="1"/>
  <c r="G955"/>
  <c r="J955" s="1"/>
  <c r="G954"/>
  <c r="J954" s="1"/>
  <c r="J953"/>
  <c r="J952"/>
  <c r="J951"/>
  <c r="G950"/>
  <c r="J950" s="1"/>
  <c r="J949"/>
  <c r="G948"/>
  <c r="J948" s="1"/>
  <c r="G947"/>
  <c r="J947" s="1"/>
  <c r="G946"/>
  <c r="J946" s="1"/>
  <c r="G945"/>
  <c r="J945" s="1"/>
  <c r="G944"/>
  <c r="J944" s="1"/>
  <c r="G943"/>
  <c r="J943" s="1"/>
  <c r="J942"/>
  <c r="J941"/>
  <c r="G940"/>
  <c r="J940" s="1"/>
  <c r="J939"/>
  <c r="G938"/>
  <c r="J938" s="1"/>
  <c r="G937"/>
  <c r="J937" s="1"/>
  <c r="G936"/>
  <c r="J936" s="1"/>
  <c r="G935"/>
  <c r="J935" s="1"/>
  <c r="J934"/>
  <c r="J933"/>
  <c r="G932"/>
  <c r="J932" s="1"/>
  <c r="J931"/>
  <c r="G930"/>
  <c r="J930" s="1"/>
  <c r="J929"/>
  <c r="J928"/>
  <c r="J927"/>
  <c r="J926"/>
  <c r="J925"/>
  <c r="J924"/>
  <c r="J923"/>
  <c r="J922"/>
  <c r="J921"/>
  <c r="J920"/>
  <c r="J919"/>
  <c r="J918"/>
  <c r="G917"/>
  <c r="J917" s="1"/>
  <c r="J916"/>
  <c r="G915"/>
  <c r="J915" s="1"/>
  <c r="J914"/>
  <c r="G913"/>
  <c r="J913" s="1"/>
  <c r="J912"/>
  <c r="G911"/>
  <c r="J911" s="1"/>
  <c r="J910"/>
  <c r="G909"/>
  <c r="J909" s="1"/>
  <c r="J908"/>
  <c r="G907"/>
  <c r="J907" s="1"/>
  <c r="J906"/>
  <c r="G905"/>
  <c r="J905" s="1"/>
  <c r="J904"/>
  <c r="G903"/>
  <c r="J903" s="1"/>
  <c r="J902"/>
  <c r="G901"/>
  <c r="J901" s="1"/>
  <c r="J900"/>
  <c r="G899"/>
  <c r="J899" s="1"/>
  <c r="G898"/>
  <c r="J898" s="1"/>
  <c r="G897"/>
  <c r="J897" s="1"/>
  <c r="G896"/>
  <c r="J896" s="1"/>
  <c r="G895"/>
  <c r="J895" s="1"/>
  <c r="G894"/>
  <c r="J894" s="1"/>
  <c r="G893"/>
  <c r="J893" s="1"/>
  <c r="G892"/>
  <c r="J892" s="1"/>
  <c r="G891"/>
  <c r="J891" s="1"/>
  <c r="G890"/>
  <c r="J890" s="1"/>
  <c r="G889"/>
  <c r="J889" s="1"/>
  <c r="G888"/>
  <c r="J888" s="1"/>
  <c r="G887"/>
  <c r="J887" s="1"/>
  <c r="G886"/>
  <c r="J886" s="1"/>
  <c r="G885"/>
  <c r="J885" s="1"/>
  <c r="G884"/>
  <c r="J884" s="1"/>
  <c r="G883"/>
  <c r="J883" s="1"/>
  <c r="G882"/>
  <c r="J882" s="1"/>
  <c r="G881"/>
  <c r="B880"/>
  <c r="G879"/>
  <c r="J879" s="1"/>
  <c r="G878"/>
  <c r="J878" s="1"/>
  <c r="J877"/>
  <c r="G876"/>
  <c r="J876" s="1"/>
  <c r="G875"/>
  <c r="J875" s="1"/>
  <c r="J874"/>
  <c r="J873"/>
  <c r="J872"/>
  <c r="J871"/>
  <c r="J870"/>
  <c r="G869"/>
  <c r="J869" s="1"/>
  <c r="G868"/>
  <c r="J868" s="1"/>
  <c r="G867"/>
  <c r="J867" s="1"/>
  <c r="G866"/>
  <c r="J866" s="1"/>
  <c r="J865"/>
  <c r="G864"/>
  <c r="J864" s="1"/>
  <c r="G863"/>
  <c r="J863" s="1"/>
  <c r="G862"/>
  <c r="J862" s="1"/>
  <c r="G861"/>
  <c r="J861" s="1"/>
  <c r="G860"/>
  <c r="J860" s="1"/>
  <c r="G859"/>
  <c r="J859" s="1"/>
  <c r="G858"/>
  <c r="J858" s="1"/>
  <c r="G857"/>
  <c r="J857" s="1"/>
  <c r="G856"/>
  <c r="J856" s="1"/>
  <c r="G855"/>
  <c r="J855" s="1"/>
  <c r="G854"/>
  <c r="J854" s="1"/>
  <c r="G853"/>
  <c r="J853" s="1"/>
  <c r="G852"/>
  <c r="J852" s="1"/>
  <c r="G851"/>
  <c r="J851" s="1"/>
  <c r="J850"/>
  <c r="J849"/>
  <c r="J848"/>
  <c r="J847"/>
  <c r="J846"/>
  <c r="J845"/>
  <c r="J844"/>
  <c r="J843"/>
  <c r="J842"/>
  <c r="J841"/>
  <c r="J840"/>
  <c r="J839"/>
  <c r="J838"/>
  <c r="G837"/>
  <c r="J837" s="1"/>
  <c r="G836"/>
  <c r="J836" s="1"/>
  <c r="G835"/>
  <c r="J835" s="1"/>
  <c r="J834"/>
  <c r="J833"/>
  <c r="J832"/>
  <c r="J831"/>
  <c r="G830"/>
  <c r="B829"/>
  <c r="J828"/>
  <c r="G827"/>
  <c r="J827" s="1"/>
  <c r="J826"/>
  <c r="B825"/>
  <c r="J824"/>
  <c r="J823"/>
  <c r="G822"/>
  <c r="J822" s="1"/>
  <c r="G821"/>
  <c r="J821" s="1"/>
  <c r="G820"/>
  <c r="J820" s="1"/>
  <c r="G819"/>
  <c r="J819" s="1"/>
  <c r="G818"/>
  <c r="J818" s="1"/>
  <c r="G817"/>
  <c r="J817" s="1"/>
  <c r="G816"/>
  <c r="J816" s="1"/>
  <c r="J815"/>
  <c r="J814"/>
  <c r="G813"/>
  <c r="J813" s="1"/>
  <c r="G812"/>
  <c r="J812" s="1"/>
  <c r="G811"/>
  <c r="J810"/>
  <c r="J809"/>
  <c r="J808"/>
  <c r="J807"/>
  <c r="J806"/>
  <c r="J805"/>
  <c r="B804"/>
  <c r="J803"/>
  <c r="J802"/>
  <c r="G801"/>
  <c r="J801" s="1"/>
  <c r="G800"/>
  <c r="J800" s="1"/>
  <c r="G799"/>
  <c r="J799" s="1"/>
  <c r="G798"/>
  <c r="J798" s="1"/>
  <c r="G797"/>
  <c r="J797" s="1"/>
  <c r="G796"/>
  <c r="J796" s="1"/>
  <c r="G795"/>
  <c r="J795" s="1"/>
  <c r="G794"/>
  <c r="J794" s="1"/>
  <c r="B793"/>
  <c r="G792"/>
  <c r="J792" s="1"/>
  <c r="G791"/>
  <c r="J791" s="1"/>
  <c r="G790"/>
  <c r="J790" s="1"/>
  <c r="G789"/>
  <c r="J789" s="1"/>
  <c r="G788"/>
  <c r="J788" s="1"/>
  <c r="G787"/>
  <c r="J787" s="1"/>
  <c r="G786"/>
  <c r="J786" s="1"/>
  <c r="G785"/>
  <c r="J785" s="1"/>
  <c r="G784"/>
  <c r="J784" s="1"/>
  <c r="B783"/>
  <c r="G782"/>
  <c r="J782" s="1"/>
  <c r="G781"/>
  <c r="J781" s="1"/>
  <c r="G780"/>
  <c r="J780" s="1"/>
  <c r="G779"/>
  <c r="J779" s="1"/>
  <c r="J778"/>
  <c r="G777"/>
  <c r="J777" s="1"/>
  <c r="G776"/>
  <c r="J776" s="1"/>
  <c r="J775"/>
  <c r="J774"/>
  <c r="J773"/>
  <c r="G772"/>
  <c r="J772" s="1"/>
  <c r="J771"/>
  <c r="G770"/>
  <c r="J770" s="1"/>
  <c r="J769"/>
  <c r="J768"/>
  <c r="G767"/>
  <c r="J767" s="1"/>
  <c r="J766"/>
  <c r="G765"/>
  <c r="J765" s="1"/>
  <c r="J764"/>
  <c r="G763"/>
  <c r="J763" s="1"/>
  <c r="J762"/>
  <c r="G761"/>
  <c r="J761" s="1"/>
  <c r="J760"/>
  <c r="G759"/>
  <c r="J759" s="1"/>
  <c r="J758"/>
  <c r="J757"/>
  <c r="G756"/>
  <c r="J756" s="1"/>
  <c r="J755"/>
  <c r="G754"/>
  <c r="J754" s="1"/>
  <c r="J753"/>
  <c r="G752"/>
  <c r="J752" s="1"/>
  <c r="J751"/>
  <c r="G750"/>
  <c r="J750" s="1"/>
  <c r="J749"/>
  <c r="G748"/>
  <c r="J748" s="1"/>
  <c r="J747"/>
  <c r="G746"/>
  <c r="J746" s="1"/>
  <c r="J745"/>
  <c r="G744"/>
  <c r="J744" s="1"/>
  <c r="G743"/>
  <c r="J743" s="1"/>
  <c r="G742"/>
  <c r="J742" s="1"/>
  <c r="G741"/>
  <c r="J741" s="1"/>
  <c r="G740"/>
  <c r="J740" s="1"/>
  <c r="G739"/>
  <c r="J739" s="1"/>
  <c r="G738"/>
  <c r="J738" s="1"/>
  <c r="G737"/>
  <c r="J737" s="1"/>
  <c r="G736"/>
  <c r="J736" s="1"/>
  <c r="G735"/>
  <c r="J735" s="1"/>
  <c r="G734"/>
  <c r="J734" s="1"/>
  <c r="G733"/>
  <c r="J733" s="1"/>
  <c r="G732"/>
  <c r="J732" s="1"/>
  <c r="G731"/>
  <c r="J731" s="1"/>
  <c r="J730"/>
  <c r="G729"/>
  <c r="J729" s="1"/>
  <c r="G728"/>
  <c r="J728" s="1"/>
  <c r="G727"/>
  <c r="J727" s="1"/>
  <c r="J726"/>
  <c r="G725"/>
  <c r="J725" s="1"/>
  <c r="G724"/>
  <c r="J724" s="1"/>
  <c r="G723"/>
  <c r="J723" s="1"/>
  <c r="G722"/>
  <c r="J722" s="1"/>
  <c r="G721"/>
  <c r="J721" s="1"/>
  <c r="G720"/>
  <c r="J720" s="1"/>
  <c r="G719"/>
  <c r="J719" s="1"/>
  <c r="G718"/>
  <c r="J718" s="1"/>
  <c r="G717"/>
  <c r="J717" s="1"/>
  <c r="G716"/>
  <c r="J716" s="1"/>
  <c r="J715"/>
  <c r="G714"/>
  <c r="J714" s="1"/>
  <c r="G713"/>
  <c r="J713" s="1"/>
  <c r="G712"/>
  <c r="J712" s="1"/>
  <c r="G711"/>
  <c r="J711" s="1"/>
  <c r="J710"/>
  <c r="J709"/>
  <c r="J708"/>
  <c r="J707"/>
  <c r="J706"/>
  <c r="G705"/>
  <c r="J705" s="1"/>
  <c r="J704"/>
  <c r="J703"/>
  <c r="J702"/>
  <c r="B701"/>
  <c r="J700"/>
  <c r="J699"/>
  <c r="J698"/>
  <c r="J697"/>
  <c r="J696"/>
  <c r="G695"/>
  <c r="J695" s="1"/>
  <c r="J694"/>
  <c r="J693"/>
  <c r="J692"/>
  <c r="J691"/>
  <c r="J690"/>
  <c r="J689"/>
  <c r="J688"/>
  <c r="J687"/>
  <c r="J686"/>
  <c r="J685"/>
  <c r="J684"/>
  <c r="J683"/>
  <c r="J682"/>
  <c r="J681"/>
  <c r="J680"/>
  <c r="B679"/>
  <c r="J678"/>
  <c r="G677"/>
  <c r="J677" s="1"/>
  <c r="G676"/>
  <c r="J676" s="1"/>
  <c r="J675"/>
  <c r="G674"/>
  <c r="J674" s="1"/>
  <c r="G673"/>
  <c r="J673" s="1"/>
  <c r="B672"/>
  <c r="J671"/>
  <c r="G670"/>
  <c r="J670" s="1"/>
  <c r="J669"/>
  <c r="G668"/>
  <c r="J668" s="1"/>
  <c r="G667"/>
  <c r="J667" s="1"/>
  <c r="G666"/>
  <c r="J666" s="1"/>
  <c r="G665"/>
  <c r="J665" s="1"/>
  <c r="G664"/>
  <c r="J664" s="1"/>
  <c r="G663"/>
  <c r="J663" s="1"/>
  <c r="J662"/>
  <c r="J661"/>
  <c r="G660"/>
  <c r="J660" s="1"/>
  <c r="G659"/>
  <c r="J659" s="1"/>
  <c r="G658"/>
  <c r="J658" s="1"/>
  <c r="G657"/>
  <c r="J657" s="1"/>
  <c r="G656"/>
  <c r="J656" s="1"/>
  <c r="G655"/>
  <c r="J655" s="1"/>
  <c r="J654"/>
  <c r="J653"/>
  <c r="G652"/>
  <c r="J652" s="1"/>
  <c r="G651"/>
  <c r="J651" s="1"/>
  <c r="G650"/>
  <c r="J650" s="1"/>
  <c r="G649"/>
  <c r="J649" s="1"/>
  <c r="J648"/>
  <c r="J647"/>
  <c r="G646"/>
  <c r="J646" s="1"/>
  <c r="G645"/>
  <c r="J645" s="1"/>
  <c r="G644"/>
  <c r="J644" s="1"/>
  <c r="G643"/>
  <c r="J643" s="1"/>
  <c r="G642"/>
  <c r="J642" s="1"/>
  <c r="G641"/>
  <c r="J641" s="1"/>
  <c r="G640"/>
  <c r="J640" s="1"/>
  <c r="G639"/>
  <c r="J639" s="1"/>
  <c r="G638"/>
  <c r="J638" s="1"/>
  <c r="G637"/>
  <c r="J637" s="1"/>
  <c r="J636"/>
  <c r="G635"/>
  <c r="J635" s="1"/>
  <c r="G634"/>
  <c r="J634" s="1"/>
  <c r="G633"/>
  <c r="J633" s="1"/>
  <c r="G632"/>
  <c r="J632" s="1"/>
  <c r="G631"/>
  <c r="J631" s="1"/>
  <c r="G630"/>
  <c r="J630" s="1"/>
  <c r="G629"/>
  <c r="J629" s="1"/>
  <c r="G628"/>
  <c r="J628" s="1"/>
  <c r="G627"/>
  <c r="J627" s="1"/>
  <c r="G626"/>
  <c r="J626" s="1"/>
  <c r="G625"/>
  <c r="J625" s="1"/>
  <c r="J624"/>
  <c r="G623"/>
  <c r="J623" s="1"/>
  <c r="J622"/>
  <c r="G621"/>
  <c r="J621" s="1"/>
  <c r="J620"/>
  <c r="G619"/>
  <c r="J619" s="1"/>
  <c r="G618"/>
  <c r="J618" s="1"/>
  <c r="G617"/>
  <c r="J617" s="1"/>
  <c r="G616"/>
  <c r="J616" s="1"/>
  <c r="J615"/>
  <c r="G614"/>
  <c r="J614" s="1"/>
  <c r="G613"/>
  <c r="J613" s="1"/>
  <c r="B612"/>
  <c r="J611"/>
  <c r="G610"/>
  <c r="J610" s="1"/>
  <c r="J609"/>
  <c r="G608"/>
  <c r="J608" s="1"/>
  <c r="G607"/>
  <c r="J607" s="1"/>
  <c r="G606"/>
  <c r="J606" s="1"/>
  <c r="G605"/>
  <c r="J605" s="1"/>
  <c r="B604"/>
  <c r="B429"/>
  <c r="J603"/>
  <c r="J602"/>
  <c r="J601"/>
  <c r="J600"/>
  <c r="J599"/>
  <c r="J598"/>
  <c r="J597"/>
  <c r="J596"/>
  <c r="J595"/>
  <c r="J594"/>
  <c r="J593"/>
  <c r="J592"/>
  <c r="J591"/>
  <c r="J590"/>
  <c r="J589"/>
  <c r="J588"/>
  <c r="J587"/>
  <c r="J586"/>
  <c r="J585"/>
  <c r="J584"/>
  <c r="J583"/>
  <c r="G582"/>
  <c r="J582" s="1"/>
  <c r="G581"/>
  <c r="J581" s="1"/>
  <c r="J580"/>
  <c r="J579"/>
  <c r="J578"/>
  <c r="J577"/>
  <c r="J576"/>
  <c r="G575"/>
  <c r="J575" s="1"/>
  <c r="J574"/>
  <c r="J573"/>
  <c r="G572"/>
  <c r="J572" s="1"/>
  <c r="G571"/>
  <c r="J571" s="1"/>
  <c r="J570"/>
  <c r="J569"/>
  <c r="G568"/>
  <c r="J568" s="1"/>
  <c r="G567"/>
  <c r="J567" s="1"/>
  <c r="G566"/>
  <c r="J566" s="1"/>
  <c r="G565"/>
  <c r="J565" s="1"/>
  <c r="J564"/>
  <c r="G563"/>
  <c r="J563" s="1"/>
  <c r="G562"/>
  <c r="J562" s="1"/>
  <c r="G561"/>
  <c r="J561" s="1"/>
  <c r="G560"/>
  <c r="J560" s="1"/>
  <c r="J559"/>
  <c r="G558"/>
  <c r="J558" s="1"/>
  <c r="G557"/>
  <c r="J557" s="1"/>
  <c r="J556"/>
  <c r="J555"/>
  <c r="J554"/>
  <c r="J553"/>
  <c r="J552"/>
  <c r="J551"/>
  <c r="J550"/>
  <c r="J549"/>
  <c r="G548"/>
  <c r="J548" s="1"/>
  <c r="G547"/>
  <c r="J547" s="1"/>
  <c r="G546"/>
  <c r="J546" s="1"/>
  <c r="J545"/>
  <c r="J544"/>
  <c r="J543"/>
  <c r="J542"/>
  <c r="G541"/>
  <c r="J541" s="1"/>
  <c r="J540"/>
  <c r="J539"/>
  <c r="G538"/>
  <c r="J538" s="1"/>
  <c r="G537"/>
  <c r="J537" s="1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G505"/>
  <c r="J505" s="1"/>
  <c r="G504"/>
  <c r="J504" s="1"/>
  <c r="J503"/>
  <c r="J502"/>
  <c r="G501"/>
  <c r="J501" s="1"/>
  <c r="G500"/>
  <c r="J500" s="1"/>
  <c r="G499"/>
  <c r="J499" s="1"/>
  <c r="G498"/>
  <c r="J498" s="1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G470"/>
  <c r="J470" s="1"/>
  <c r="G469"/>
  <c r="J469" s="1"/>
  <c r="J468"/>
  <c r="G467"/>
  <c r="J467" s="1"/>
  <c r="G466"/>
  <c r="J466" s="1"/>
  <c r="J465"/>
  <c r="J464"/>
  <c r="J463"/>
  <c r="J462"/>
  <c r="J461"/>
  <c r="J460"/>
  <c r="J459"/>
  <c r="J458"/>
  <c r="J457"/>
  <c r="G456"/>
  <c r="J456" s="1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G430"/>
  <c r="J430" s="1"/>
  <c r="G428"/>
  <c r="J428" s="1"/>
  <c r="G427"/>
  <c r="J427" s="1"/>
  <c r="G426"/>
  <c r="J426" s="1"/>
  <c r="G425"/>
  <c r="J425" s="1"/>
  <c r="G424"/>
  <c r="J424" s="1"/>
  <c r="G423"/>
  <c r="J423" s="1"/>
  <c r="G422"/>
  <c r="J422" s="1"/>
  <c r="G421"/>
  <c r="J421" s="1"/>
  <c r="G420"/>
  <c r="J420" s="1"/>
  <c r="G419"/>
  <c r="J419" s="1"/>
  <c r="G418"/>
  <c r="J418" s="1"/>
  <c r="G417"/>
  <c r="J417" s="1"/>
  <c r="G416"/>
  <c r="J416" s="1"/>
  <c r="G415"/>
  <c r="J415" s="1"/>
  <c r="G414"/>
  <c r="J414" s="1"/>
  <c r="J413"/>
  <c r="G412"/>
  <c r="J412" s="1"/>
  <c r="G411"/>
  <c r="J411" s="1"/>
  <c r="G410"/>
  <c r="J410" s="1"/>
  <c r="G409"/>
  <c r="J409" s="1"/>
  <c r="G408"/>
  <c r="J408" s="1"/>
  <c r="G407"/>
  <c r="J407" s="1"/>
  <c r="G406"/>
  <c r="J406" s="1"/>
  <c r="G405"/>
  <c r="J405" s="1"/>
  <c r="G404"/>
  <c r="J404" s="1"/>
  <c r="G403"/>
  <c r="J403" s="1"/>
  <c r="G402"/>
  <c r="J402" s="1"/>
  <c r="G401"/>
  <c r="J401" s="1"/>
  <c r="G400"/>
  <c r="J400" s="1"/>
  <c r="G399"/>
  <c r="J399" s="1"/>
  <c r="J398"/>
  <c r="G397"/>
  <c r="J397" s="1"/>
  <c r="G396"/>
  <c r="J396" s="1"/>
  <c r="G395"/>
  <c r="J395" s="1"/>
  <c r="J394"/>
  <c r="G393"/>
  <c r="J393" s="1"/>
  <c r="G392"/>
  <c r="J392" s="1"/>
  <c r="G391"/>
  <c r="J391" s="1"/>
  <c r="J390"/>
  <c r="G389"/>
  <c r="J389" s="1"/>
  <c r="G388"/>
  <c r="J388" s="1"/>
  <c r="G387"/>
  <c r="J387" s="1"/>
  <c r="G386"/>
  <c r="J386" s="1"/>
  <c r="G385"/>
  <c r="J385" s="1"/>
  <c r="B384"/>
  <c r="G383"/>
  <c r="J383" s="1"/>
  <c r="G382"/>
  <c r="J382" s="1"/>
  <c r="G381"/>
  <c r="J381" s="1"/>
  <c r="G380"/>
  <c r="J380" s="1"/>
  <c r="G379"/>
  <c r="J379" s="1"/>
  <c r="G378"/>
  <c r="J378" s="1"/>
  <c r="J377"/>
  <c r="G376"/>
  <c r="J376" s="1"/>
  <c r="J375"/>
  <c r="J374"/>
  <c r="J373"/>
  <c r="J372"/>
  <c r="J371"/>
  <c r="G370"/>
  <c r="J370" s="1"/>
  <c r="B369"/>
  <c r="G368"/>
  <c r="J368" s="1"/>
  <c r="G367"/>
  <c r="J367" s="1"/>
  <c r="G366"/>
  <c r="J366" s="1"/>
  <c r="G365"/>
  <c r="J365" s="1"/>
  <c r="G364"/>
  <c r="J364" s="1"/>
  <c r="G363"/>
  <c r="J363" s="1"/>
  <c r="G362"/>
  <c r="J362" s="1"/>
  <c r="G361"/>
  <c r="J361" s="1"/>
  <c r="G360"/>
  <c r="J360" s="1"/>
  <c r="G359"/>
  <c r="J359" s="1"/>
  <c r="J358"/>
  <c r="J357"/>
  <c r="G356"/>
  <c r="J356" s="1"/>
  <c r="G355"/>
  <c r="J355" s="1"/>
  <c r="G354"/>
  <c r="J354" s="1"/>
  <c r="G353"/>
  <c r="J353" s="1"/>
  <c r="G352"/>
  <c r="J352" s="1"/>
  <c r="G351"/>
  <c r="J351" s="1"/>
  <c r="J350"/>
  <c r="G349"/>
  <c r="J349" s="1"/>
  <c r="G348"/>
  <c r="J348" s="1"/>
  <c r="G347"/>
  <c r="J347" s="1"/>
  <c r="G346"/>
  <c r="J346" s="1"/>
  <c r="G345"/>
  <c r="J345" s="1"/>
  <c r="G344"/>
  <c r="J344" s="1"/>
  <c r="G343"/>
  <c r="J343" s="1"/>
  <c r="G342"/>
  <c r="J342" s="1"/>
  <c r="J341"/>
  <c r="J340"/>
  <c r="J339"/>
  <c r="G338"/>
  <c r="J338" s="1"/>
  <c r="G337"/>
  <c r="J337" s="1"/>
  <c r="G336"/>
  <c r="J336" s="1"/>
  <c r="G335"/>
  <c r="J335" s="1"/>
  <c r="J334"/>
  <c r="J333"/>
  <c r="J332"/>
  <c r="J331"/>
  <c r="J330"/>
  <c r="J329"/>
  <c r="G328"/>
  <c r="J328" s="1"/>
  <c r="G327"/>
  <c r="J327" s="1"/>
  <c r="G326"/>
  <c r="J326" s="1"/>
  <c r="J325"/>
  <c r="G324"/>
  <c r="J324" s="1"/>
  <c r="G323"/>
  <c r="J323" s="1"/>
  <c r="G322"/>
  <c r="J322" s="1"/>
  <c r="G321"/>
  <c r="J321" s="1"/>
  <c r="G320"/>
  <c r="J320" s="1"/>
  <c r="G319"/>
  <c r="J319" s="1"/>
  <c r="J318"/>
  <c r="J317"/>
  <c r="J316"/>
  <c r="G315"/>
  <c r="J315" s="1"/>
  <c r="G314"/>
  <c r="J314" s="1"/>
  <c r="G313"/>
  <c r="J313" s="1"/>
  <c r="G312"/>
  <c r="J312" s="1"/>
  <c r="G311"/>
  <c r="J311" s="1"/>
  <c r="G310"/>
  <c r="J310" s="1"/>
  <c r="G309"/>
  <c r="J309" s="1"/>
  <c r="G308"/>
  <c r="J308" s="1"/>
  <c r="G307"/>
  <c r="J307" s="1"/>
  <c r="G306"/>
  <c r="J306" s="1"/>
  <c r="G305"/>
  <c r="J305" s="1"/>
  <c r="J304"/>
  <c r="J303"/>
  <c r="J302"/>
  <c r="J301"/>
  <c r="J300"/>
  <c r="J299"/>
  <c r="J298"/>
  <c r="J297"/>
  <c r="J296"/>
  <c r="G295"/>
  <c r="J295" s="1"/>
  <c r="G294"/>
  <c r="J294" s="1"/>
  <c r="G293"/>
  <c r="J293" s="1"/>
  <c r="G292"/>
  <c r="J292" s="1"/>
  <c r="G291"/>
  <c r="J291" s="1"/>
  <c r="G290"/>
  <c r="J290" s="1"/>
  <c r="G289"/>
  <c r="J289" s="1"/>
  <c r="G288"/>
  <c r="J288" s="1"/>
  <c r="G287"/>
  <c r="J287" s="1"/>
  <c r="G286"/>
  <c r="J286" s="1"/>
  <c r="G285"/>
  <c r="J285" s="1"/>
  <c r="G284"/>
  <c r="J284" s="1"/>
  <c r="G283"/>
  <c r="J283" s="1"/>
  <c r="G282"/>
  <c r="J282" s="1"/>
  <c r="J281"/>
  <c r="G280"/>
  <c r="J280" s="1"/>
  <c r="G279"/>
  <c r="J279" s="1"/>
  <c r="G278"/>
  <c r="J278" s="1"/>
  <c r="G277"/>
  <c r="J277" s="1"/>
  <c r="B276"/>
  <c r="G275"/>
  <c r="J275" s="1"/>
  <c r="G274"/>
  <c r="J274" s="1"/>
  <c r="G273"/>
  <c r="J273" s="1"/>
  <c r="G272"/>
  <c r="J272" s="1"/>
  <c r="G271"/>
  <c r="J271" s="1"/>
  <c r="G270"/>
  <c r="J270" s="1"/>
  <c r="G269"/>
  <c r="J269" s="1"/>
  <c r="G268"/>
  <c r="J268" s="1"/>
  <c r="G267"/>
  <c r="J267" s="1"/>
  <c r="G266"/>
  <c r="J266" s="1"/>
  <c r="G265"/>
  <c r="J265" s="1"/>
  <c r="G264"/>
  <c r="J264" s="1"/>
  <c r="G263"/>
  <c r="J263" s="1"/>
  <c r="G262"/>
  <c r="J262" s="1"/>
  <c r="G261"/>
  <c r="J261" s="1"/>
  <c r="B260"/>
  <c r="G259"/>
  <c r="J259" s="1"/>
  <c r="G258"/>
  <c r="J258" s="1"/>
  <c r="G257"/>
  <c r="J257" s="1"/>
  <c r="G256"/>
  <c r="J256" s="1"/>
  <c r="J255"/>
  <c r="G254"/>
  <c r="J254" s="1"/>
  <c r="G253"/>
  <c r="J252"/>
  <c r="J251"/>
  <c r="G250"/>
  <c r="J250" s="1"/>
  <c r="G249"/>
  <c r="J249" s="1"/>
  <c r="J248"/>
  <c r="J247"/>
  <c r="B246"/>
  <c r="J245"/>
  <c r="J244"/>
  <c r="J243"/>
  <c r="G242"/>
  <c r="J242" s="1"/>
  <c r="J241"/>
  <c r="J240"/>
  <c r="G239"/>
  <c r="J239" s="1"/>
  <c r="G238"/>
  <c r="J238" s="1"/>
  <c r="G237"/>
  <c r="J237" s="1"/>
  <c r="G236"/>
  <c r="J236" s="1"/>
  <c r="G235"/>
  <c r="J235" s="1"/>
  <c r="G234"/>
  <c r="J234" s="1"/>
  <c r="G233"/>
  <c r="J233" s="1"/>
  <c r="G232"/>
  <c r="J232" s="1"/>
  <c r="G231"/>
  <c r="J231" s="1"/>
  <c r="G230"/>
  <c r="J230" s="1"/>
  <c r="G229"/>
  <c r="J229" s="1"/>
  <c r="J228"/>
  <c r="G227"/>
  <c r="J227" s="1"/>
  <c r="J226"/>
  <c r="G225"/>
  <c r="J225" s="1"/>
  <c r="J224"/>
  <c r="G223"/>
  <c r="J223" s="1"/>
  <c r="J222"/>
  <c r="G221"/>
  <c r="J221" s="1"/>
  <c r="J220"/>
  <c r="J219"/>
  <c r="G218"/>
  <c r="J218" s="1"/>
  <c r="J217"/>
  <c r="G216"/>
  <c r="J216" s="1"/>
  <c r="J215"/>
  <c r="J214"/>
  <c r="G213"/>
  <c r="J213" s="1"/>
  <c r="J212"/>
  <c r="G211"/>
  <c r="J211" s="1"/>
  <c r="J210"/>
  <c r="G209"/>
  <c r="J209" s="1"/>
  <c r="G208"/>
  <c r="J208" s="1"/>
  <c r="G207"/>
  <c r="J207" s="1"/>
  <c r="G206"/>
  <c r="J206" s="1"/>
  <c r="G205"/>
  <c r="J205" s="1"/>
  <c r="J204"/>
  <c r="J203"/>
  <c r="G202"/>
  <c r="J202" s="1"/>
  <c r="J201"/>
  <c r="G200"/>
  <c r="J200" s="1"/>
  <c r="J199"/>
  <c r="J198"/>
  <c r="G197"/>
  <c r="J197" s="1"/>
  <c r="J196"/>
  <c r="G195"/>
  <c r="J195" s="1"/>
  <c r="J194"/>
  <c r="J193"/>
  <c r="G192"/>
  <c r="J192" s="1"/>
  <c r="J191"/>
  <c r="G190"/>
  <c r="J190" s="1"/>
  <c r="G189"/>
  <c r="J189" s="1"/>
  <c r="G188"/>
  <c r="J188" s="1"/>
  <c r="G187"/>
  <c r="J187" s="1"/>
  <c r="J186"/>
  <c r="G185"/>
  <c r="J185" s="1"/>
  <c r="G184"/>
  <c r="J184" s="1"/>
  <c r="G183"/>
  <c r="J183" s="1"/>
  <c r="J182"/>
  <c r="J181"/>
  <c r="J180"/>
  <c r="J179"/>
  <c r="J178"/>
  <c r="J177"/>
  <c r="J176"/>
  <c r="J175"/>
  <c r="G174"/>
  <c r="J174" s="1"/>
  <c r="G173"/>
  <c r="J173" s="1"/>
  <c r="G172"/>
  <c r="J172" s="1"/>
  <c r="G171"/>
  <c r="J171" s="1"/>
  <c r="J170"/>
  <c r="J169"/>
  <c r="G168"/>
  <c r="J168" s="1"/>
  <c r="G167"/>
  <c r="J167" s="1"/>
  <c r="G166"/>
  <c r="J166" s="1"/>
  <c r="G165"/>
  <c r="J165" s="1"/>
  <c r="G164"/>
  <c r="J164" s="1"/>
  <c r="G163"/>
  <c r="J163" s="1"/>
  <c r="J162"/>
  <c r="J161"/>
  <c r="J160"/>
  <c r="J159"/>
  <c r="J158"/>
  <c r="J157"/>
  <c r="J156"/>
  <c r="J155"/>
  <c r="J154"/>
  <c r="J153"/>
  <c r="G152"/>
  <c r="J152" s="1"/>
  <c r="G151"/>
  <c r="J151" s="1"/>
  <c r="G150"/>
  <c r="J150" s="1"/>
  <c r="J149"/>
  <c r="G148"/>
  <c r="J148" s="1"/>
  <c r="G147"/>
  <c r="J147" s="1"/>
  <c r="G146"/>
  <c r="J146" s="1"/>
  <c r="G145"/>
  <c r="J145" s="1"/>
  <c r="G144"/>
  <c r="J144" s="1"/>
  <c r="G143"/>
  <c r="J143" s="1"/>
  <c r="G142"/>
  <c r="J142" s="1"/>
  <c r="G141"/>
  <c r="J141" s="1"/>
  <c r="G140"/>
  <c r="J140" s="1"/>
  <c r="G139"/>
  <c r="J139" s="1"/>
  <c r="G138"/>
  <c r="J138" s="1"/>
  <c r="G137"/>
  <c r="J137" s="1"/>
  <c r="G136"/>
  <c r="J136" s="1"/>
  <c r="G135"/>
  <c r="J135" s="1"/>
  <c r="J134"/>
  <c r="B133"/>
  <c r="J132"/>
  <c r="G131"/>
  <c r="J131" s="1"/>
  <c r="G130"/>
  <c r="J130" s="1"/>
  <c r="G129"/>
  <c r="J129" s="1"/>
  <c r="G128"/>
  <c r="J128" s="1"/>
  <c r="J127"/>
  <c r="G126"/>
  <c r="J126" s="1"/>
  <c r="J125"/>
  <c r="G124"/>
  <c r="J124" s="1"/>
  <c r="J123"/>
  <c r="G122"/>
  <c r="J122" s="1"/>
  <c r="G121"/>
  <c r="J121" s="1"/>
  <c r="G120"/>
  <c r="J120" s="1"/>
  <c r="J119"/>
  <c r="J118"/>
  <c r="J117"/>
  <c r="G116"/>
  <c r="J116" s="1"/>
  <c r="G115"/>
  <c r="J115" s="1"/>
  <c r="G114"/>
  <c r="J114" s="1"/>
  <c r="G113"/>
  <c r="J113" s="1"/>
  <c r="G112"/>
  <c r="J112" s="1"/>
  <c r="G111"/>
  <c r="J111" s="1"/>
  <c r="G110"/>
  <c r="J110" s="1"/>
  <c r="G109"/>
  <c r="J109" s="1"/>
  <c r="G108"/>
  <c r="J108" s="1"/>
  <c r="J107"/>
  <c r="J106"/>
  <c r="J105"/>
  <c r="G104"/>
  <c r="J104" s="1"/>
  <c r="J103"/>
  <c r="G102"/>
  <c r="J102" s="1"/>
  <c r="G101"/>
  <c r="J101" s="1"/>
  <c r="B100"/>
  <c r="J99"/>
  <c r="G98"/>
  <c r="J98" s="1"/>
  <c r="G97"/>
  <c r="J97" s="1"/>
  <c r="G96"/>
  <c r="J96" s="1"/>
  <c r="G95"/>
  <c r="J95" s="1"/>
  <c r="G94"/>
  <c r="J94" s="1"/>
  <c r="G93"/>
  <c r="J93" s="1"/>
  <c r="G92"/>
  <c r="J92" s="1"/>
  <c r="G91"/>
  <c r="J91" s="1"/>
  <c r="G90"/>
  <c r="J90" s="1"/>
  <c r="G89"/>
  <c r="J89" s="1"/>
  <c r="G88"/>
  <c r="J88" s="1"/>
  <c r="J87"/>
  <c r="G86"/>
  <c r="J86" s="1"/>
  <c r="G85"/>
  <c r="J85" s="1"/>
  <c r="G84"/>
  <c r="J84" s="1"/>
  <c r="J83"/>
  <c r="G82"/>
  <c r="J82" s="1"/>
  <c r="G81"/>
  <c r="J81" s="1"/>
  <c r="G80"/>
  <c r="J80" s="1"/>
  <c r="G79"/>
  <c r="J79" s="1"/>
  <c r="G78"/>
  <c r="J78" s="1"/>
  <c r="G77"/>
  <c r="J77" s="1"/>
  <c r="G76"/>
  <c r="J76" s="1"/>
  <c r="J75"/>
  <c r="J74"/>
  <c r="G73"/>
  <c r="J73" s="1"/>
  <c r="G72"/>
  <c r="J72" s="1"/>
  <c r="G71"/>
  <c r="J71" s="1"/>
  <c r="G70"/>
  <c r="J70" s="1"/>
  <c r="G69"/>
  <c r="J69" s="1"/>
  <c r="G68"/>
  <c r="J68" s="1"/>
  <c r="J67"/>
  <c r="G66"/>
  <c r="J66" s="1"/>
  <c r="J65"/>
  <c r="G64"/>
  <c r="J64" s="1"/>
  <c r="J63"/>
  <c r="G62"/>
  <c r="J62" s="1"/>
  <c r="G61"/>
  <c r="J61" s="1"/>
  <c r="J60"/>
  <c r="J59"/>
  <c r="J58"/>
  <c r="G57"/>
  <c r="J57" s="1"/>
  <c r="G56"/>
  <c r="J56" s="1"/>
  <c r="G55"/>
  <c r="J55" s="1"/>
  <c r="J54"/>
  <c r="J53"/>
  <c r="G52"/>
  <c r="J52" s="1"/>
  <c r="G51"/>
  <c r="J51" s="1"/>
  <c r="G50"/>
  <c r="J50" s="1"/>
  <c r="G49"/>
  <c r="H48"/>
  <c r="H44" s="1"/>
  <c r="B48"/>
  <c r="B44" s="1"/>
  <c r="J47"/>
  <c r="J46"/>
  <c r="G45"/>
  <c r="J43"/>
  <c r="J42"/>
  <c r="J41"/>
  <c r="G40"/>
  <c r="J40" s="1"/>
  <c r="J39"/>
  <c r="J38"/>
  <c r="G37"/>
  <c r="J37" s="1"/>
  <c r="J36"/>
  <c r="G35"/>
  <c r="J35" s="1"/>
  <c r="J34"/>
  <c r="G33"/>
  <c r="J33" s="1"/>
  <c r="J32"/>
  <c r="G31"/>
  <c r="J31" s="1"/>
  <c r="J30"/>
  <c r="G29"/>
  <c r="J29" s="1"/>
  <c r="J28"/>
  <c r="J27"/>
  <c r="G26"/>
  <c r="J26" s="1"/>
  <c r="J25"/>
  <c r="G24"/>
  <c r="J24" s="1"/>
  <c r="J23"/>
  <c r="G22"/>
  <c r="J21"/>
  <c r="J20"/>
  <c r="J19"/>
  <c r="J18"/>
  <c r="J17"/>
  <c r="J16"/>
  <c r="J15"/>
  <c r="J14"/>
  <c r="J13"/>
  <c r="J12"/>
  <c r="B11"/>
  <c r="B10" l="1"/>
  <c r="J22"/>
  <c r="J49"/>
  <c r="J45"/>
  <c r="J830"/>
  <c r="J811"/>
  <c r="J881"/>
  <c r="J253"/>
  <c r="G10" l="1"/>
  <c r="J10"/>
</calcChain>
</file>

<file path=xl/sharedStrings.xml><?xml version="1.0" encoding="utf-8"?>
<sst xmlns="http://schemas.openxmlformats.org/spreadsheetml/2006/main" count="3717" uniqueCount="703">
  <si>
    <t>Адрес МКД</t>
  </si>
  <si>
    <t>Итого по  Республике Крым :</t>
  </si>
  <si>
    <t xml:space="preserve">Всего по городскому округу Алушта 
Республики Крым:
</t>
  </si>
  <si>
    <t>г. Алушта, ул. 60 лет СССР, д. 12А</t>
  </si>
  <si>
    <t>г. Алушта, ул. 60 лет СССР, д. 15</t>
  </si>
  <si>
    <t>г. Алушта, ул. Ленина, д. 39</t>
  </si>
  <si>
    <t>г. Алушта, ул. Октябрьская, д. 55</t>
  </si>
  <si>
    <t>г. Алушта, пгт. Партенит, ул. Васильченко, д. 1</t>
  </si>
  <si>
    <t>г. Алушта, пгт. Партенит, ул. Васильченко, д. 2</t>
  </si>
  <si>
    <t>г. Алушта, пгт. Партенит, ул. Васильченко, д. 3</t>
  </si>
  <si>
    <t>г. Алушта, пгт. Партенит, ул. Парковая, д. 6</t>
  </si>
  <si>
    <t>г. Алушта, пгт. Партенит, ул. Партенитская, д. 10</t>
  </si>
  <si>
    <t>г. Алушта, пгт. Партенит, ул. Солнечная, д. 1</t>
  </si>
  <si>
    <t>г. Алушта, пгт. Партенит, ул. Солнечная, д. 2</t>
  </si>
  <si>
    <t>г. Алушта, пгт. Партенит, ул. Солнечная, д. 3</t>
  </si>
  <si>
    <t>г. Алушта, пгт. Партенит, ул. Солнечная, д. 5</t>
  </si>
  <si>
    <t>г. Алушта, пгт. Партенит, ул. Солнечная, д. 10</t>
  </si>
  <si>
    <t>г. Алушта, пгт. Партенит, ул. Фрунзенское шоссе, д. 1</t>
  </si>
  <si>
    <t>г. Алушта, пгт. Партенит, ул. Фрунзенское шоссе, д. 8</t>
  </si>
  <si>
    <t>г. Алушта, пгт. Партенит, ул. Фрунзенское шоссе, д. 9</t>
  </si>
  <si>
    <t xml:space="preserve">Всего по городскому округу Армянск 
Республики Крым:
</t>
  </si>
  <si>
    <t>г. Армянск, мкр. им Генерала Васильева, д. 28</t>
  </si>
  <si>
    <t>г. Армянск, с. Суворово, ул. Таврическая, д. 56А</t>
  </si>
  <si>
    <t>Всего по городскому округу Джанкой
Республики Крым:</t>
  </si>
  <si>
    <t>г. Джанкой, ул. Восточная, д. 24А</t>
  </si>
  <si>
    <t>г. Джанкой, ул. Интернациональная, д. 48</t>
  </si>
  <si>
    <t>г. Джанкой, ул. Карла Маркса, д. 6</t>
  </si>
  <si>
    <t>г. Джанкой, ул. Крупской, д. 143А</t>
  </si>
  <si>
    <t>г. Джанкой, ул. Крупской, д. 149</t>
  </si>
  <si>
    <t>г. Джанкой, ул. Крымская, д. 58</t>
  </si>
  <si>
    <t>г. Джанкой, ул. Ленина, д. 20</t>
  </si>
  <si>
    <t>г. Джанкой, ул. Ленина, д. 54</t>
  </si>
  <si>
    <t>г. Джанкой, ул. Московская, д. 6</t>
  </si>
  <si>
    <t>г. Джанкой, ул. Московская, д. 12</t>
  </si>
  <si>
    <t>г. Джанкой, ул. Московская, д. 14</t>
  </si>
  <si>
    <t>г. Джанкой, ул. Московская, д. 24</t>
  </si>
  <si>
    <t>г. Джанкой, ул. Московская, д. 114</t>
  </si>
  <si>
    <t>г. Джанкой, ул. Московская, д. 138</t>
  </si>
  <si>
    <t>г. Джанкой, ул. Московская, д. 140</t>
  </si>
  <si>
    <t>г. Джанкой, ул. Нестерова, д. 5</t>
  </si>
  <si>
    <t>г. Джанкой, ул. Нестерова, д. 7</t>
  </si>
  <si>
    <t>г. Джанкой, ул. Нестерова, д. 9</t>
  </si>
  <si>
    <t>г. Джанкой, ул. Нестерова, д. 11</t>
  </si>
  <si>
    <t>г. Джанкой, ул. Нестерова, д. 39</t>
  </si>
  <si>
    <t>г. Джанкой, ул. Оборонная, д. 24</t>
  </si>
  <si>
    <t>г. Джанкой, ул. Проезжая, д. 144</t>
  </si>
  <si>
    <t>г. Джанкой, ул. Проезжая, д. 158</t>
  </si>
  <si>
    <t>г. Джанкой, ул. Советская, д. 17</t>
  </si>
  <si>
    <t>г. Джанкой, ул. Советская, д. 45</t>
  </si>
  <si>
    <t>г. Джанкой, ул. Советская, д. 59</t>
  </si>
  <si>
    <t>г. Джанкой, ул. Советская, д. 61</t>
  </si>
  <si>
    <t>г. Джанкой, ул. Толстого, д. 24</t>
  </si>
  <si>
    <t>г. Джанкой, ул. Толстого, д. 44</t>
  </si>
  <si>
    <t>г. Джанкой, ул. Шмидта, д. 56</t>
  </si>
  <si>
    <t xml:space="preserve">Всего по городскому округу Евпатория
Республики Крым: </t>
  </si>
  <si>
    <t>г. Евпатория, пр-кт им.В.И.Ленина, д. 50</t>
  </si>
  <si>
    <t>г. Евпатория, проезд Советский, д. 6</t>
  </si>
  <si>
    <t>г. Евпатория, туп. Матвеева, д. 12/19</t>
  </si>
  <si>
    <t>г. Евпатория, ул. 13 Ноября, д. 53-55</t>
  </si>
  <si>
    <t>г. Евпатория, ул. Бартенева, д. 12/15/6</t>
  </si>
  <si>
    <t>г. Евпатория, ул. Братьев Буслаевых, д. 30/2/7</t>
  </si>
  <si>
    <t>г. Евпатория, ул. Демышева, д. 97</t>
  </si>
  <si>
    <t>г. Евпатория, ул. Демышева, д. 120</t>
  </si>
  <si>
    <t>г. Евпатория, ул. Дмитрия Ульянова, д. 66</t>
  </si>
  <si>
    <t>г. Евпатория, ул. Казаса, д. 9</t>
  </si>
  <si>
    <t>г. Евпатория, ул. Матвеева, д. 5</t>
  </si>
  <si>
    <t>г. Евпатория, ул. Островского, д. 38</t>
  </si>
  <si>
    <t>г. Евпатория, ул. Петриченко, д. 27</t>
  </si>
  <si>
    <t>г. Евпатория, ул. Полупанова, д. 68</t>
  </si>
  <si>
    <t>г. Евпатория, ул. Полупанова, д. 70</t>
  </si>
  <si>
    <t>г. Евпатория, ул. Полупанова, д. 76</t>
  </si>
  <si>
    <t>г. Евпатория, ул. Революции, д. 23</t>
  </si>
  <si>
    <t>г. Евпатория, ул. Революции, д. 29/18</t>
  </si>
  <si>
    <t>г. Евпатория, ул. Училищная, д. 7</t>
  </si>
  <si>
    <t>г. Евпатория, ул. Хлебная, д. 29</t>
  </si>
  <si>
    <t xml:space="preserve">Всего по городскому округу Керчь
Республики Крым: </t>
  </si>
  <si>
    <t>г. Керчь, б-р Пионеров, д. 3</t>
  </si>
  <si>
    <t>г. Керчь, пер. Агломератчиков, д. 22</t>
  </si>
  <si>
    <t>г. Керчь, пер. Ремесленный, д. 3</t>
  </si>
  <si>
    <t>г. Керчь, пер. Юннатов, д. 8</t>
  </si>
  <si>
    <t>г. Керчь, пер. Юннатов, д. 9</t>
  </si>
  <si>
    <t>г. Керчь, пер. Юннатов, д. 12</t>
  </si>
  <si>
    <t>г. Керчь, ул. Айвазовского, д. 18</t>
  </si>
  <si>
    <t>г. Керчь, ул. Айвазовского, д. 22</t>
  </si>
  <si>
    <t>г. Керчь, ул. Архитектурная, д. 10</t>
  </si>
  <si>
    <t>г. Керчь, ул. Блюхера, д. 15</t>
  </si>
  <si>
    <t>г. Керчь, ул. Буденного, д. 26</t>
  </si>
  <si>
    <t>г. Керчь, ул. Буденного, д. 32</t>
  </si>
  <si>
    <t>г. Керчь, ул. Ворошилова, д. 6</t>
  </si>
  <si>
    <t>г. Керчь, ул. Ворошилова, д. 27К.1</t>
  </si>
  <si>
    <t>г. Керчь, ул. Ворошилова, д. 37</t>
  </si>
  <si>
    <t>г. Керчь, ул. Генерала Петрова, д. 8</t>
  </si>
  <si>
    <t>г. Керчь, ул. Кавказская, д. 3</t>
  </si>
  <si>
    <t>г. Керчь, ул. Кавказская, д. 17</t>
  </si>
  <si>
    <t>г. Керчь, ул. Клабукова, д. 2</t>
  </si>
  <si>
    <t>г. Керчь, ул. Клинковского, д. 10</t>
  </si>
  <si>
    <t>г. Керчь, ул. Колхозная, д. 61</t>
  </si>
  <si>
    <t>г. Керчь, ул. Колхозная, д. 63</t>
  </si>
  <si>
    <t>г. Керчь, ул. Льва Толстого, д. 22/20</t>
  </si>
  <si>
    <t>г. Керчь, ул. Льва Толстого, д. 40</t>
  </si>
  <si>
    <t>г. Керчь, ул. Льва Толстого, д. 62/19</t>
  </si>
  <si>
    <t>г. Керчь, ул. Мира, д. 7</t>
  </si>
  <si>
    <t>г. Керчь, ул. Мира, д. 9А</t>
  </si>
  <si>
    <t>г. Керчь, ул. Мира, д. 16</t>
  </si>
  <si>
    <t>г. Керчь, ул. Мира, д. 18</t>
  </si>
  <si>
    <t>г. Керчь, ул. Нестерова, д. 12</t>
  </si>
  <si>
    <t>г. Керчь, ул. Нестерова, д. 15</t>
  </si>
  <si>
    <t>г. Керчь, ул. Олега Кошевого, д. 25</t>
  </si>
  <si>
    <t>г. Керчь, ул. Орджоникидзе, д. 8</t>
  </si>
  <si>
    <t>г. Керчь, ул. Орджоникидзе, д. 28/10</t>
  </si>
  <si>
    <t>г. Керчь, ул. Орджоникидзе, д. 31А</t>
  </si>
  <si>
    <t>г. Керчь, ул. Орджоникидзе, д. 51</t>
  </si>
  <si>
    <t>г. Керчь, ул. Орджоникидзе, д. 90</t>
  </si>
  <si>
    <t>г. Керчь, ул. Петра Дейкало, д. 4</t>
  </si>
  <si>
    <t>г. Керчь, ул. Петра Дейкало, д. 14</t>
  </si>
  <si>
    <t>г. Керчь, ул. Петра Дейкало, д. 16</t>
  </si>
  <si>
    <t>г. Керчь, ул. Победы, д. 15</t>
  </si>
  <si>
    <t>г. Керчь, ул. Свердлова, д. 80</t>
  </si>
  <si>
    <t>г. Керчь, ул. Ульяновых, д. 2Б</t>
  </si>
  <si>
    <t>г. Керчь, ул. Ульяновых, д. 2В</t>
  </si>
  <si>
    <t>г. Керчь, ул. Ульяновых, д. 3А</t>
  </si>
  <si>
    <t>г. Керчь, ул. Ульяновых, д. 35</t>
  </si>
  <si>
    <t>г. Керчь, ул. Ульяновых, д. 41</t>
  </si>
  <si>
    <t>г. Керчь, ул. Ульяновых, д. 45</t>
  </si>
  <si>
    <t>г. Керчь, ул. Ульяновых, д. 47</t>
  </si>
  <si>
    <t>г. Керчь, ул. Ульяновых, д. 49</t>
  </si>
  <si>
    <t>г. Керчь, ул. Цибизова, д. 15/10</t>
  </si>
  <si>
    <t>г. Керчь, ул. Черноморская, д. 14</t>
  </si>
  <si>
    <t>г. Керчь, ул. Черноморская, д. 16</t>
  </si>
  <si>
    <t>г. Керчь, ш. Героев Сталинграда, д. 16</t>
  </si>
  <si>
    <t>г. Керчь, ш. Героев Сталинграда, д. 58/1</t>
  </si>
  <si>
    <t xml:space="preserve">Всего по городскому округу Красноперекопск
Республики Крым: </t>
  </si>
  <si>
    <t>г. Красноперекопск, мкр. 1, д. 1А</t>
  </si>
  <si>
    <t>г. Красноперекопск, мкр. 10, д. 1</t>
  </si>
  <si>
    <t>г. Красноперекопск, мкр. 10, д. 7</t>
  </si>
  <si>
    <t>г. Красноперекопск, мкр. 10, д. 23</t>
  </si>
  <si>
    <t>г. Красноперекопск, мкр. 8, д. 13</t>
  </si>
  <si>
    <t>г. Красноперекопск, ул. Гекало, д. 26</t>
  </si>
  <si>
    <t>г. Красноперекопск, ул. Калинина, д. 31</t>
  </si>
  <si>
    <t>г. Красноперекопск, ул. Менделеева, д. 12/27</t>
  </si>
  <si>
    <t>г. Красноперекопск, ул. Менделеева, д. 26А</t>
  </si>
  <si>
    <t>г. Красноперекопск, ул. Чапаева, д. 17</t>
  </si>
  <si>
    <t xml:space="preserve">Всего по городскому округу Саки
Республики Крым: </t>
  </si>
  <si>
    <t>г. Саки, ул. Гайнутдинова, д. 4</t>
  </si>
  <si>
    <t>г. Саки, ул. Гайнутдинова, д. 5</t>
  </si>
  <si>
    <t>г. Саки, ул. Евпаторийское шоссе, д. 90</t>
  </si>
  <si>
    <t>г. Саки, ул. Курортная, д. 21</t>
  </si>
  <si>
    <t>г. Саки, ул. Ленина, д. 38/12</t>
  </si>
  <si>
    <t>г. Саки, ул. Ленина, д. 46</t>
  </si>
  <si>
    <t>г. Саки, ул. Советская, д. 23</t>
  </si>
  <si>
    <t>г. Саки, ул. Советская, д. 28</t>
  </si>
  <si>
    <t xml:space="preserve">Всего по городскому округу Симферополь
Республики Крым: </t>
  </si>
  <si>
    <t>г. Симферополь, б-р Ленина, д. 7</t>
  </si>
  <si>
    <t>г. Симферополь, пер. Альпинистов, д. 6/37</t>
  </si>
  <si>
    <t>г. Симферополь, пер. Лиственный, д. 1</t>
  </si>
  <si>
    <t>г. Симферополь, пер. Маяковского, д. 7</t>
  </si>
  <si>
    <t>г. Симферополь, пер. Пионерский, д. 1</t>
  </si>
  <si>
    <t>г. Симферополь, пр-кт Кирова, д. 7А</t>
  </si>
  <si>
    <t>г. Симферополь, пр-кт Кирова, д. 12</t>
  </si>
  <si>
    <t>г. Симферополь, пр-кт Кирова, д. 14</t>
  </si>
  <si>
    <t>г. Симферополь, пр-кт Кирова, д. 16</t>
  </si>
  <si>
    <t>г. Симферополь, пр-кт Кирова, д. 16/14</t>
  </si>
  <si>
    <t>г. Симферополь, пр-кт Кирова, д. 18/3</t>
  </si>
  <si>
    <t>г. Симферополь, пр-кт Кирова, д. 22/2</t>
  </si>
  <si>
    <t>г. Симферополь, пр-кт Кирова, д. 24/1</t>
  </si>
  <si>
    <t>г. Симферополь, пр-кт Кирова, д. 26</t>
  </si>
  <si>
    <t>г. Симферополь, пр-кт Кирова, д. 28</t>
  </si>
  <si>
    <t>г. Симферополь, пр-кт Кирова, д. 34</t>
  </si>
  <si>
    <t>г. Симферополь, пр-кт Кирова, д. 42</t>
  </si>
  <si>
    <t>г. Симферополь, пр-кт Кирова, д. 44</t>
  </si>
  <si>
    <t>г. Симферополь, пр-кт Победы, д. 214</t>
  </si>
  <si>
    <t>г. Симферополь, пр-кт Победы, д. 216</t>
  </si>
  <si>
    <t>г. Симферополь, ул. 1 Конной Армии, д. 41</t>
  </si>
  <si>
    <t>г. Симферополь, ул. 2-й Гвардейской Армии, д. 45</t>
  </si>
  <si>
    <t>г. Симферополь, ул. 2-й Гвардейской Армии, д. 47</t>
  </si>
  <si>
    <t>г. Симферополь, ул. Батурина, д. 11</t>
  </si>
  <si>
    <t>г. Симферополь, ул. Батурина, д. 16</t>
  </si>
  <si>
    <t>г. Симферополь, ул. Батурина, д. 18/42</t>
  </si>
  <si>
    <t>г. Симферополь, ул. Гагарина, д. 17А</t>
  </si>
  <si>
    <t>г. Симферополь, ул. Гагарина, д. 19</t>
  </si>
  <si>
    <t>г. Симферополь, ул. Глухова, д. 28</t>
  </si>
  <si>
    <t>г. Симферополь, ул. Гоголя, д. 5</t>
  </si>
  <si>
    <t>г. Симферополь, ул. Гоголя, д. 47</t>
  </si>
  <si>
    <t>г. Симферополь, ул. Декабристов, д. 8</t>
  </si>
  <si>
    <t>г. Симферополь, ул. Долгоруковская, д. 36/49</t>
  </si>
  <si>
    <t>г. Симферополь, ул. Дыбенко, д. 42</t>
  </si>
  <si>
    <t>г. Симферополь, ул. Железнодорожная, д. 3</t>
  </si>
  <si>
    <t>г. Симферополь, ул. Желябова, д. 15</t>
  </si>
  <si>
    <t>г. Симферополь, ул. Желябова, д. 37/10</t>
  </si>
  <si>
    <t>г. Симферополь, ул. Желябова, д. 37/3</t>
  </si>
  <si>
    <t>г. Симферополь, ул. Желябова, д. 37/4</t>
  </si>
  <si>
    <t>г. Симферополь, ул. Залесская, д. 76А</t>
  </si>
  <si>
    <t>г. Симферополь, ул. Залесская, д. 82</t>
  </si>
  <si>
    <t>г. Симферополь, ул. Киевская, д. 88</t>
  </si>
  <si>
    <t>г. Симферополь, ул. Киевская, д. 96</t>
  </si>
  <si>
    <t>г. Симферополь, ул. Ковыльная, д. 44</t>
  </si>
  <si>
    <t>г. Симферополь, ул. Павленко, д. 16/31</t>
  </si>
  <si>
    <t>г. Симферополь, ул. Путевой дом, д. 3</t>
  </si>
  <si>
    <t>г. Симферополь, ул. Спера, д. 20</t>
  </si>
  <si>
    <t>г. Симферополь, ул. Строителей, д. 34</t>
  </si>
  <si>
    <t>г. Симферополь, ул. Строителей, д. 34А</t>
  </si>
  <si>
    <t>г. Симферополь, ул. Турецкая, д. 8</t>
  </si>
  <si>
    <t>г. Симферополь, ул. Туристов, д. 22</t>
  </si>
  <si>
    <t>г. Симферополь, ул. Хацко, д. 17</t>
  </si>
  <si>
    <t>г. Симферополь, ул. Хромченко, д. 23/5</t>
  </si>
  <si>
    <t>г. Симферополь, ул. Чехова, д. 17/16</t>
  </si>
  <si>
    <t>г. Симферополь, ш. Евпаторийское, д. 4</t>
  </si>
  <si>
    <t>г. Симферополь, ш. Евпаторийское, д. 5</t>
  </si>
  <si>
    <t>г. Симферополь, пгт. Аэрофлотский, ул. Мальченко, д. 3</t>
  </si>
  <si>
    <t>г. Симферополь, пгт. Аэрофлотский, ул. Мальченко, д. 5</t>
  </si>
  <si>
    <t>г. Симферополь, пгт. Грэсовский, ул. Яблочкова, д. 17</t>
  </si>
  <si>
    <t>г. Симферополь, пгт. Комсомольское, пер. Советский, д. 13</t>
  </si>
  <si>
    <t>г. Симферополь, пгт. Комсомольское, ул. Зеленая, д. 31</t>
  </si>
  <si>
    <t>г. Симферополь, пгт. Комсомольское, ул. Зеленая, д. 49</t>
  </si>
  <si>
    <t xml:space="preserve">Всего по городскому округу Судак
Республики Крым: </t>
  </si>
  <si>
    <t>г. Судак, пер. Майский, д. 7</t>
  </si>
  <si>
    <t>г. Судак, туп. Полярный, д. 3</t>
  </si>
  <si>
    <t>г. Судак, ул. Истрашкина, д. 9</t>
  </si>
  <si>
    <t>г. Судак, ул. Ленина, д. 61</t>
  </si>
  <si>
    <t>г. Судак, ул. Яблоневая, д. 4</t>
  </si>
  <si>
    <t>г. Судак, ул. Яблоневая, д. 6</t>
  </si>
  <si>
    <t>г. Судак, пгт. Новый свет, ул. Льва Голицына, д. 30</t>
  </si>
  <si>
    <t xml:space="preserve">Всего по городскому округу Феодосия
Республики Крым: </t>
  </si>
  <si>
    <t>г. Феодосия, б-р Старшинова, д. 23</t>
  </si>
  <si>
    <t>г. Феодосия, б-р Старшинова, д. 25</t>
  </si>
  <si>
    <t>г. Феодосия, пер. Танкистов, д. 3</t>
  </si>
  <si>
    <t>г. Феодосия, пер. Шаумяна, д. 1</t>
  </si>
  <si>
    <t>г. Феодосия, ул. Галерейная, д. 11</t>
  </si>
  <si>
    <t>г. Феодосия, ул. Геологическая, д. 4</t>
  </si>
  <si>
    <t>г. Феодосия, ул. Геологическая, д. 6</t>
  </si>
  <si>
    <t>г. Феодосия, ул. Геологическая, д. 14</t>
  </si>
  <si>
    <t>г. Феодосия, ул. Дружбы, д. 30А</t>
  </si>
  <si>
    <t>г. Феодосия, ул. Дружбы, д. 40</t>
  </si>
  <si>
    <t>г. Феодосия, ул. Дружбы, д. 42</t>
  </si>
  <si>
    <t>г. Феодосия, ул. Крымская, д. 82Г</t>
  </si>
  <si>
    <t>г. Феодосия, ул. Куйбышева, д. 35</t>
  </si>
  <si>
    <t>г. Феодосия, ул. Куйбышева, д. 48</t>
  </si>
  <si>
    <t>г. Феодосия, ул. Строительная, д. 1</t>
  </si>
  <si>
    <t>г. Феодосия, ул. Федько, д. 64</t>
  </si>
  <si>
    <t>г. Феодосия, ул. Федько, д. 91А</t>
  </si>
  <si>
    <t>г. Феодосия, ул. Челнокова, д. 53</t>
  </si>
  <si>
    <t>г. Феодосия, ул. Челнокова, д. 55</t>
  </si>
  <si>
    <t>г. Феодосия, ул. Челнокова, д. 62</t>
  </si>
  <si>
    <t>г. Феодосия, ш. Симферопольское, д. 23</t>
  </si>
  <si>
    <t>г. Феодосия, ш. Симферопольское, д. 39В</t>
  </si>
  <si>
    <t>г. Феодосия, пгт. Орджоникидзе, ул. Бондаренко, д. 8</t>
  </si>
  <si>
    <t>г. Феодосия, пгт. Приморский, ул. Советская, д. 8</t>
  </si>
  <si>
    <t xml:space="preserve">Всего по городскому округу Ялта
Республики Крым: </t>
  </si>
  <si>
    <t>г. Ялта, г. Алупка, ул. Амет-хана Султана, д. 11</t>
  </si>
  <si>
    <t>г. Ялта, г. Алупка, ул. Амет-хана Султана, д. 12</t>
  </si>
  <si>
    <t>г. Ялта, г. Алупка, ул. Амет-хана Султана, д. 21</t>
  </si>
  <si>
    <t>г. Ялта, г. Алупка, ул. им М.С.Щепкина, д. 14</t>
  </si>
  <si>
    <t>г. Ялта, г. Алупка, ул. им П.В.Изергина, д. 11</t>
  </si>
  <si>
    <t>г. Ялта, г. Алупка, ул. им Розы Люксембург, д. 1</t>
  </si>
  <si>
    <t>г. Ялта, г. Алупка, ул. им Розы Люксембург, д. 14</t>
  </si>
  <si>
    <t>г. Ялта, г. Алупка, ул. им Розы Люксембург, д. 20</t>
  </si>
  <si>
    <t>г. Ялта, г. Алупка, ул. Калинина, д. 21</t>
  </si>
  <si>
    <t>г. Ялта, г. Алупка, ул. Калинина, д. 34</t>
  </si>
  <si>
    <t>г. Ялта, г. Алупка, ул. Калинина, д. 36</t>
  </si>
  <si>
    <t>г. Ялта, г. Алупка, ул. Левитана И., д. 7</t>
  </si>
  <si>
    <t>г. Ялта, г. Алупка, ул. Ленина, д. 20</t>
  </si>
  <si>
    <t>г. Ялта, г. Алупка, ул. Фрунзе, д. 20</t>
  </si>
  <si>
    <t>г. Ялта, г. Алупка, ул. Ялтинская, д. 3</t>
  </si>
  <si>
    <t>г. Ялта, г. Алупка, ш. Свободы, д. 8Б</t>
  </si>
  <si>
    <t>г. Ялта, г. Алупка, ш. Севастопольское, д. 10</t>
  </si>
  <si>
    <t>г. Ялта, г. Алупка, ш. Севастопольское, д. 20</t>
  </si>
  <si>
    <t>г. Ялта, пер. Красноармейский, д. 2/1</t>
  </si>
  <si>
    <t>г. Ялта, пер. Красноармейский, д. 2/2</t>
  </si>
  <si>
    <t>г. Ялта, пер. Матросский, д. 4</t>
  </si>
  <si>
    <t>г. Ялта, пер. Свердлова, д. 6</t>
  </si>
  <si>
    <t>г. Ялта, пер. Черноморский, д. 1</t>
  </si>
  <si>
    <t>г. Ялта, проезд Бакунинский, д. 6</t>
  </si>
  <si>
    <t>г. Ялта, ул. Архивная, д. 8</t>
  </si>
  <si>
    <t>г. Ялта, ул. Бассейная, д. 5</t>
  </si>
  <si>
    <t>г. Ялта, ул. Бассейная, д. 12</t>
  </si>
  <si>
    <t>г. Ялта, ул. Бассейная, д. 15</t>
  </si>
  <si>
    <t>г. Ялта, ул. Боткинская, д. 9</t>
  </si>
  <si>
    <t>г. Ялта, ул. Боткинская, д. 10</t>
  </si>
  <si>
    <t>г. Ялта, ул. Боткинская, д. 12</t>
  </si>
  <si>
    <t>г. Ялта, ул. Боткинская, д. 14</t>
  </si>
  <si>
    <t>г. Ялта, ул. Боткинская, д. 27</t>
  </si>
  <si>
    <t>г. Ялта, ул. Войкова, д. 9</t>
  </si>
  <si>
    <t>г. Ялта, ул. Володарского, д. 10</t>
  </si>
  <si>
    <t>г. Ялта, ул. Гоголя, д. 16</t>
  </si>
  <si>
    <t>г. Ялта, ул. Достоевского, д. 18/15</t>
  </si>
  <si>
    <t>г. Ялта, ул. Достоевского, д. 20/14</t>
  </si>
  <si>
    <t>г. Ялта, ул. Дражинского, д. 19</t>
  </si>
  <si>
    <t>г. Ялта, ул. Екатерининская, д. 4А</t>
  </si>
  <si>
    <t>г. Ялта, ул. Екатерининская, д. 6</t>
  </si>
  <si>
    <t>г. Ялта, ул. Заречная, д. 14</t>
  </si>
  <si>
    <t>г. Ялта, ул. Игнатенко, д. 7</t>
  </si>
  <si>
    <t>г. Ялта, ул. Игнатенко, д. 20</t>
  </si>
  <si>
    <t>г. Ялта, ул. Кирова, д. 11</t>
  </si>
  <si>
    <t>г. Ялта, ул. Кирова, д. 29</t>
  </si>
  <si>
    <t>г. Ялта, ул. Кирова, д. 56</t>
  </si>
  <si>
    <t>г. Ялта, ул. Кирова, д. 57</t>
  </si>
  <si>
    <t>г. Ялта, ул. Красноармейская, д. 10</t>
  </si>
  <si>
    <t>г. Ялта, ул. Красных Партизан, д. 7</t>
  </si>
  <si>
    <t>г. Ялта, ул. Красных Партизан, д. 26</t>
  </si>
  <si>
    <t>г. Ялта, ул. Кривошты, д. 18</t>
  </si>
  <si>
    <t>г. Ялта, ул. Крупской, д. 20/2</t>
  </si>
  <si>
    <t>г. Ялта, ул. Крупской, д. 40</t>
  </si>
  <si>
    <t>г. Ялта, ул. Кучера, д. 5</t>
  </si>
  <si>
    <t>г. Ялта, ул. Кучера, д. 14</t>
  </si>
  <si>
    <t>г. Ялта, ул. Малышева, д. 5</t>
  </si>
  <si>
    <t>г. Ялта, ул. Маркса К., д. 8</t>
  </si>
  <si>
    <t>г. Ялта, ул. Массандровская, д. 9</t>
  </si>
  <si>
    <t>г. Ялта, ул. Морская, д. 3</t>
  </si>
  <si>
    <t>г. Ялта, ул. Московская, д. 5</t>
  </si>
  <si>
    <t>г. Ялта, ул. Московская, д. 29</t>
  </si>
  <si>
    <t>г. Ялта, ул. Свердлова, д. 10</t>
  </si>
  <si>
    <t>г. Ялта, ул. Свердлова, д. 11</t>
  </si>
  <si>
    <t>г. Ялта, ул. Свердлова, д. 32/10</t>
  </si>
  <si>
    <t>г. Ялта, ул. Свердлова, д. 51</t>
  </si>
  <si>
    <t>г. Ялта, ул. Севастопольская, д. 3</t>
  </si>
  <si>
    <t>г. Ялта, ул. Сеченова, д. 23</t>
  </si>
  <si>
    <t>г. Ялта, ул. Сеченова, д. 25</t>
  </si>
  <si>
    <t>г. Ялта, ул. Сеченова, д. 49/2</t>
  </si>
  <si>
    <t>г. Ялта, ул. Соханя, д. 1/2</t>
  </si>
  <si>
    <t>г. Ялта, ул. Таврическая, д. 10/7</t>
  </si>
  <si>
    <t>г. Ялта, ул. Таврическая, д. 27</t>
  </si>
  <si>
    <t>г. Ялта, ул. Тимирязева, д. 41</t>
  </si>
  <si>
    <t>г. Ялта, ул. Тимирязева, д. 43</t>
  </si>
  <si>
    <t>г. Ялта, ул. Толстого, д. 10</t>
  </si>
  <si>
    <t>г. Ялта, ул. Украинки Леси, д. 6</t>
  </si>
  <si>
    <t>г. Ялта, ул. Украинки Леси, д. 13</t>
  </si>
  <si>
    <t>г. Ялта, ул. Халтурина, д. 35</t>
  </si>
  <si>
    <t>г. Ялта, ул. Чернова, д. 15</t>
  </si>
  <si>
    <t>г. Ялта, ул. Чехова, д. 2</t>
  </si>
  <si>
    <t>г. Ялта, ул. Щербака, д. 21</t>
  </si>
  <si>
    <t>г. Ялта, ул. Щербака, д. 22</t>
  </si>
  <si>
    <t>г. Ялта, ул. Щербака, д. 25</t>
  </si>
  <si>
    <t>г. Ялта, ш. Южнобережное, д. 12</t>
  </si>
  <si>
    <t>г. Ялта, пгт. Гаспра, пер. Восточный, д. 8</t>
  </si>
  <si>
    <t>г. Ялта, пгт. Гаспра, ул. Горького, д. 2</t>
  </si>
  <si>
    <t>г. Ялта, пгт. Гаспра, ул. Маратовская, д. 14</t>
  </si>
  <si>
    <t>г. Ялта, пгт. Гаспра, ул. Парусная, д. 11</t>
  </si>
  <si>
    <t>г. Ялта, пгт. Гаспра, ул. Риекская, д. 22/2</t>
  </si>
  <si>
    <t>г. Ялта, пгт. Гаспра, ш. Алупкинское, д. 28</t>
  </si>
  <si>
    <t>г. Ялта, пгт. Гаспра, ш. Севастопольское, д. 52Ш</t>
  </si>
  <si>
    <t>г. Ялта, пгт. Голубой Залив, ул. Больничная, д. 2</t>
  </si>
  <si>
    <t>г. Ялта, пгт. Гурзуф, ул. 60 лет СССР, д. 13З</t>
  </si>
  <si>
    <t>г. Ялта, пгт. Кореиз, спуск Парковый, д. 9</t>
  </si>
  <si>
    <t>г. Ялта, пгт. Кореиз, спуск Парковый, д. 22</t>
  </si>
  <si>
    <t>г. Ялта, пгт. Кореиз, спуск Парковый, д. 28</t>
  </si>
  <si>
    <t>г. Ялта, пгт. Кореиз, ул. Курортная, д. 17</t>
  </si>
  <si>
    <t>г. Ялта, пгт. Кореиз, ул. Курортная, д. 19</t>
  </si>
  <si>
    <t>г. Ялта, пгт. Кореиз, ул. Курортная, д. 22</t>
  </si>
  <si>
    <t>г. Ялта, пгт. Кореиз, ш. Севастопольское, д. 19</t>
  </si>
  <si>
    <t>г. Ялта, пгт. Кореиз, ш. Севастопольское, д. 21</t>
  </si>
  <si>
    <t>г. Ялта, пгт. Краснокаменка, ул. Садовая, д. 9</t>
  </si>
  <si>
    <t>г. Ялта, пгт. Краснокаменка, ул. Центральная, д. 30</t>
  </si>
  <si>
    <t>г. Ялта, пгт. Краснокаменка, ул. Центральная, д. 39</t>
  </si>
  <si>
    <t>г. Ялта, пгт. Курпаты, ш. Алупкинское, д. 12А</t>
  </si>
  <si>
    <t>г. Ялта, пгт. Ливадия, ул. Батурина, д. 13</t>
  </si>
  <si>
    <t>г. Ялта, пгт. Ливадия, ул. Батурина, д. 24</t>
  </si>
  <si>
    <t>г. Ялта, пгт. Никита, д. 5КОРП.1,2</t>
  </si>
  <si>
    <t>г. Ялта, пгт. Никита, д. 16</t>
  </si>
  <si>
    <t>г. Ялта, пгт. Никита, д. 20</t>
  </si>
  <si>
    <t>г. Ялта, пгт. Ореанда, д. 28</t>
  </si>
  <si>
    <t>г. Ялта, пгт. Симеиз, ул. Ганского Алексея, д. 7</t>
  </si>
  <si>
    <t>г. Ялта, пгт. Симеиз, ул. Героя Советского Союза Н.Т.Васильченко, д. 6</t>
  </si>
  <si>
    <t>Всего по муниципальному образованию Бахчисарайский район:</t>
  </si>
  <si>
    <t>Бахчисарайский р-н, Верхореченское, с. Верхоречье, ул. Садовая, д. 2</t>
  </si>
  <si>
    <t>Бахчисарайский р-н, Железнодорожненское, с. Железнодорожное, ул. Шмелёва, д. 55</t>
  </si>
  <si>
    <t>Бахчисарайский р-н, Плодовское, с. Плодовое, ул. Пушкина, д. 11</t>
  </si>
  <si>
    <t>Бахчисарайский р-н, Угловское, с. Угловое, ул. Ленина, д. 121</t>
  </si>
  <si>
    <t>Всего по муниципальному образованию Белогорский район:</t>
  </si>
  <si>
    <t>Белогорский р-н, Ароматновское, с. Ароматное, ул. Школьная, д. 1</t>
  </si>
  <si>
    <t>Белогорский р-н, Белогорск, г. Белогорск, ул. 40 лет Победы, д. 12/15</t>
  </si>
  <si>
    <t>Белогорский р-н, Белогорск, г. Белогорск, ул. Луначарского, д. 8</t>
  </si>
  <si>
    <t>Белогорский р-н, Белогорск, г. Белогорск, ул. Луначарского, д. 10</t>
  </si>
  <si>
    <t>Белогорский р-н, Белогорск, г. Белогорск, ул. Луначарского, д. 25</t>
  </si>
  <si>
    <t>Белогорский р-н, Белогорск, г. Белогорск, ул. Нижнегорская, д. 31</t>
  </si>
  <si>
    <t>Белогорский р-н, Белогорск, г. Белогорск, ул. Нижнегорская, д. 43</t>
  </si>
  <si>
    <t>Белогорский р-н, Белогорск, г. Белогорск, ул. Шевченко, д. 22А</t>
  </si>
  <si>
    <t>Белогорский р-н, Белогорск, г. Белогорск, ул. Шевченко, д. 39</t>
  </si>
  <si>
    <t>Белогорский р-н, Белогорск, г. Белогорск, ул. Шевченко, д. 43</t>
  </si>
  <si>
    <t>Белогорский р-н, Белогорск, г. Белогорск, ул. Шевченко, д. 47</t>
  </si>
  <si>
    <t>Белогорский р-н, Белогорск, г. Белогорск, ул. Шевченко, д. 53</t>
  </si>
  <si>
    <t>Белогорский р-н, Белогорск, г. Белогорск, ул. Шевченко, д. 63</t>
  </si>
  <si>
    <t>Белогорский р-н, Богатовское, с. Богатое, ул. Московская, д. 45</t>
  </si>
  <si>
    <t>Белогорский р-н, Васильевское, с. Васильевка, ул. А.Каманская, д. 4</t>
  </si>
  <si>
    <t>Белогорский р-н, Васильевское, с. Васильевка, ул. Школьная, д. 1</t>
  </si>
  <si>
    <t>Белогорский р-н, Васильевское, с. Васильевка, ул. Школьная, д. 2</t>
  </si>
  <si>
    <t>Белогорский р-н, Васильевское, с. Васильевка, ул. Школьная, д. 3</t>
  </si>
  <si>
    <t>Белогорский р-н, Вишенское, с. Белая скала, ул. Партизанская, д. 28</t>
  </si>
  <si>
    <t>Белогорский р-н, Вишенское, с. Вишенное, ул. Школьная, д. 18А</t>
  </si>
  <si>
    <t>Белогорский р-н, Вишенское, с. Вишенное, ул. Школьная, д. 27А</t>
  </si>
  <si>
    <t>Белогорский р-н, Зуйское, пгт. Зуя, ул. Ленина, д. 2А</t>
  </si>
  <si>
    <t>Белогорский р-н, Зуйское, пгт. Зуя, ул. Ленина, д. 5</t>
  </si>
  <si>
    <t>Белогорский р-н, Зуйское, пгт. Зуя, ул. Ленина, д. 6А</t>
  </si>
  <si>
    <t>Белогорский р-н, Зуйское, пгт. Зуя, ул. Ленина, д. 7</t>
  </si>
  <si>
    <t>Белогорский р-н, Зуйское, пгт. Зуя, ул. Ленина, д. 9А</t>
  </si>
  <si>
    <t>Белогорский р-н, Зуйское, пгт. Зуя, ул. Ленина, д. 9Б</t>
  </si>
  <si>
    <t>Белогорский р-н, Зуйское, пгт. Зуя, ул. Ленина, д. 10</t>
  </si>
  <si>
    <t>Белогорский р-н, Зуйское, пгт. Зуя, ул. Ленина, д. 11</t>
  </si>
  <si>
    <t>Белогорский р-н, Зуйское, пгт. Зуя, ул. Парковая, д. 4</t>
  </si>
  <si>
    <t>Белогорский р-н, Зуйское, пгт. Зуя, ул. Шоссейная, д. 13</t>
  </si>
  <si>
    <t>Белогорский р-н, Зуйское, пгт. Зуя, ул. Шоссейная, д. 117</t>
  </si>
  <si>
    <t>Всего по муниципальному образованию Джанкойский район:</t>
  </si>
  <si>
    <t>Джанкойский р-н, Вольновское, пгт. Вольное, ул. Токарева, д. 5</t>
  </si>
  <si>
    <t>Джанкойский р-н, Вольновское, пгт. Вольное, ул. Токарева, д. 6</t>
  </si>
  <si>
    <t>Джанкойский р-н, Вольновское, пгт. Вольное, ул. Токарева, д. 8</t>
  </si>
  <si>
    <t>Джанкойский р-н, Вольновское, пгт. Вольное, ул. Токарева, д. 12</t>
  </si>
  <si>
    <t>Всего по муниципальному образованию Кировский район:</t>
  </si>
  <si>
    <t>Кировский р-н, Владиславовское, с. Владиславовка, ул. Железнодорожная, д. 1</t>
  </si>
  <si>
    <t>Кировский р-н, Владиславовское, с. Владиславовка, ул. Железнодорожная, д. 2</t>
  </si>
  <si>
    <t>Кировский р-н, Владиславовское, с. Владиславовка, ул. Железнодорожная, д. 3</t>
  </si>
  <si>
    <t>Кировский р-н, Владиславовское, с. Владиславовка, ул. Железнодорожная, д. 4</t>
  </si>
  <si>
    <t>Кировский р-н, Владиславовское, с. Владиславовка, ул. Железнодорожная, д. 6</t>
  </si>
  <si>
    <t>Кировский р-н, Владиславовское, с. Владиславовка, ул. Привокзальная, д. 6А</t>
  </si>
  <si>
    <t>Кировский р-н, Золотополенское, с. Золотое Поле, ул. Ленина, д. 59</t>
  </si>
  <si>
    <t>Кировский р-н, Золотополенское, с. Золотое Поле, ул. Тагакова, д. 1</t>
  </si>
  <si>
    <t>Кировский р-н, Золотополенское, с. Золотое Поле, ул. Тагакова, д. 3</t>
  </si>
  <si>
    <t>Кировский р-н, Золотополенское, с. Золотое Поле, ул. Тагакова, д. 5</t>
  </si>
  <si>
    <t>Кировский р-н, Золотополенское, с. Золотое Поле, ул. Тагакова, д. 7</t>
  </si>
  <si>
    <t>Кировский р-н, Золотополенское, с. Золотое Поле, ул. Центральная, д. 20</t>
  </si>
  <si>
    <t>Кировский р-н, Золотополенское, с. Золотое Поле, ул. Центральная, д. 22</t>
  </si>
  <si>
    <t>Кировский р-н, Золотополенское, с. Золотое Поле, ул. Центральная, д. 24</t>
  </si>
  <si>
    <t>Кировский р-н, Старый Крым, г. Старый Крым, ул. Ленина, д. 66А</t>
  </si>
  <si>
    <t>Кировский р-н, Яркополенское, с. Яркое поле, ул. Учительская, д. 30</t>
  </si>
  <si>
    <t>Кировский р-н, Яркополенское, с. Яркое поле, ул. Учительская, д. 32</t>
  </si>
  <si>
    <t>Кировский р-н, Яркополенское, с. Яркое поле, ул. Учительская, д. 34</t>
  </si>
  <si>
    <t>Кировский р-н, Яркополенское, с. Яркое поле, ул. Учительская, д. 36</t>
  </si>
  <si>
    <t>Всего по муниципальному образованию Красногвардейский район:</t>
  </si>
  <si>
    <t>Красногвардейский р-н, Восходненское, с. Восход, ул. Мира, д. 2</t>
  </si>
  <si>
    <t>Красногвардейский р-н, Восходненское, с. Восход, ул. Мира, д. 4</t>
  </si>
  <si>
    <t>Красногвардейский р-н, Восходненское, с. Восход, ул. Мира, д. 5</t>
  </si>
  <si>
    <t>Красногвардейский р-н, Восходненское, с. Восход, ул. Мира, д. 6</t>
  </si>
  <si>
    <t>Красногвардейский р-н, Восходненское, с. Восход, ул. Мира, д. 7</t>
  </si>
  <si>
    <t>Красногвардейский р-н, Восходненское, с. Восход, ул. Переверзева, д. 3</t>
  </si>
  <si>
    <t>Красногвардейский р-н, Восходненское, с. Восход, ул. Переверзева, д. 5</t>
  </si>
  <si>
    <t>Красногвардейский р-н, Восходненское, с. Восход, ул. Переверзева, д. 7</t>
  </si>
  <si>
    <t>Красногвардейский р-н, Восходненское, с. Восход, ул. Переверзева, д. 8</t>
  </si>
  <si>
    <t>Красногвардейский р-н, Восходненское, с. Восход, ул. Переверзева, д. 9</t>
  </si>
  <si>
    <t>Красногвардейский р-н, Восходненское, с. Восход, ул. Спортивная, д. 4</t>
  </si>
  <si>
    <t>Красногвардейский р-н, Восходненское, с. Восход, ул. Спортивная, д. 5</t>
  </si>
  <si>
    <t>Красногвардейский р-н, Восходненское, с. Восход, ул. Спортивная, д. 6</t>
  </si>
  <si>
    <t>Красногвардейский р-н, Восходненское, с. Восход, ул. Спортивная, д. 7</t>
  </si>
  <si>
    <t>Красногвардейский р-н, Восходненское, с. Восход, ул. Спортивная, д. 8</t>
  </si>
  <si>
    <t>Красногвардейский р-н, Восходненское, с. Восход, ул. Спортивная, д. 10</t>
  </si>
  <si>
    <t>Красногвардейский р-н, Восходненское, с. Восход, ул. Строителей, д. 6</t>
  </si>
  <si>
    <t>Красногвардейский р-н, Восходненское, с. Восход, ул. Строителей, д. 14</t>
  </si>
  <si>
    <t>Красногвардейский р-н, Восходненское, с. Восход, ул. Строителей, д. 16</t>
  </si>
  <si>
    <t>Красногвардейский р-н, Восходненское, с. Восход, ул. Строителей, д. 20</t>
  </si>
  <si>
    <t>Красногвардейский р-н, Восходненское, с. Восход, ул. Строителей, д. 22</t>
  </si>
  <si>
    <t>Красногвардейский р-н, Восходненское, с. Восход, ул. Юбилейная, д. 6</t>
  </si>
  <si>
    <t>Красногвардейский р-н, Восходненское, с. Восход, ул. Юбилейная, д. 7</t>
  </si>
  <si>
    <t>Красногвардейский р-н, Восходненское, с. Восход, ул. Юбилейная, д. 8</t>
  </si>
  <si>
    <t>Красногвардейский р-н, Восходненское, с. Восход, ул. Юбилейная, д. 9</t>
  </si>
  <si>
    <t>Красногвардейский р-н, Восходненское, с. Восход, ул. Юбилейная, д. 12</t>
  </si>
  <si>
    <t>Красногвардейский р-н, Красногвардейское, пгт. Красногвардейское, ул. 50 лет Октября, д. 19</t>
  </si>
  <si>
    <t>Красногвардейский р-н, Красногвардейское, пгт. Красногвардейское, ул. 50 лет Октября, д. 33</t>
  </si>
  <si>
    <t>Красногвардейский р-н, Красногвардейское, пгт. Красногвардейское, ул. 50 лет Октября, д. 35</t>
  </si>
  <si>
    <t>Красногвардейский р-н, Красногвардейское, пгт. Красногвардейское, ул. 60 лет Октября, д. 18</t>
  </si>
  <si>
    <t>Красногвардейский р-н, Красногвардейское, пгт. Красногвардейское, ул. 60 лет Октября, д. 20</t>
  </si>
  <si>
    <t>Красногвардейский р-н, Красногвардейское, пгт. Красногвардейское, ул. 60 лет Октября, д. 26</t>
  </si>
  <si>
    <t>Красногвардейский р-н, Красногвардейское, пгт. Красногвардейское, ул. 60 лет Октября, д. 28</t>
  </si>
  <si>
    <t>Красногвардейский р-н, Красногвардейское, пгт. Красногвардейское, ул. Киевская, д. 38</t>
  </si>
  <si>
    <t>Красногвардейский р-н, Красногвардейское, пгт. Красногвардейское, ул. Киевская, д. 56</t>
  </si>
  <si>
    <t>Красногвардейский р-н, Красногвардейское, пгт. Красногвардейское, ул. Киевская, д. 58</t>
  </si>
  <si>
    <t>Красногвардейский р-н, Красногвардейское, пгт. Красногвардейское, ул. Киевская, д. 72</t>
  </si>
  <si>
    <t>Красногвардейский р-н, Красногвардейское, пгт. Красногвардейское, ул. Матросова, д. 46</t>
  </si>
  <si>
    <t>Красногвардейский р-н, Красногвардейское, пгт. Красногвардейское, ул. Строителей, д. 4</t>
  </si>
  <si>
    <t>Красногвардейский р-н, Красногвардейское, пгт. Красногвардейское, ул. Строителей, д. 16</t>
  </si>
  <si>
    <t>Красногвардейский р-н, Красногвардейское, пгт. Красногвардейское, ул. Фрунзе, д. 24</t>
  </si>
  <si>
    <t>Красногвардейский р-н, Октябрьское, пгт. Октябрьское, ул. Цурцумия, д. 4</t>
  </si>
  <si>
    <t>Красногвардейский р-н, Петровское, с. Петровка, кв-л Егудина, д. 1</t>
  </si>
  <si>
    <t>Красногвардейский р-н, Петровское, с. Петровка, кв-л Егудина, д. 16</t>
  </si>
  <si>
    <t>Красногвардейский р-н, Петровское, с. Петровка, кв-л Егудина, д. 43</t>
  </si>
  <si>
    <t>Красногвардейский р-н, Петровское, с. Петровка, кв-л Егудина, д. 53</t>
  </si>
  <si>
    <t>Красногвардейский р-н, Ровновское, с. Ровное, ул. Центральная, д. 9</t>
  </si>
  <si>
    <t>Красногвардейский р-н, Ровновское, с. Ровное, ул. Центральная, д. 11</t>
  </si>
  <si>
    <t>Всего по муниципальному образованию Ленинский район:</t>
  </si>
  <si>
    <t>Ленинский р-н, Багеровское, пгт. Багерово, ул. Центральная, д. 25</t>
  </si>
  <si>
    <t>Ленинский р-н, Багеровское, пгт. Багерово, ул. Центральная, д. 27</t>
  </si>
  <si>
    <t>Ленинский р-н, Багеровское, пгт. Багерово, ул. Центральная, д. 55</t>
  </si>
  <si>
    <t>Ленинский р-н, Калиновское, с. Калиновка, ул. Юбилейная, д. 1</t>
  </si>
  <si>
    <t>Ленинский р-н, Калиновское, с. Калиновка, ул. Юбилейная, д. 2</t>
  </si>
  <si>
    <t>Ленинский р-н, Калиновское, с. Калиновка, ул. Юбилейная, д. 3</t>
  </si>
  <si>
    <t>Всего по муниципальному образованию Нижнегорский район:</t>
  </si>
  <si>
    <t>Нижнегорский р-н, Емельяновское, с. Емельяновка, ул. Центральная, д. 109</t>
  </si>
  <si>
    <t>Нижнегорский р-н, Нижнегорское, пгт. Нижнегорский, пер. Чехова, д. 7</t>
  </si>
  <si>
    <t>Нижнегорский р-н, Нижнегорское, пгт. Нижнегорский, пер. Чехова, д. 9</t>
  </si>
  <si>
    <t>Нижнегорский р-н, Нижнегорское, пгт. Нижнегорский, ул. Коммунальная, д. 8</t>
  </si>
  <si>
    <t>Нижнегорский р-н, Нижнегорское, пгт. Нижнегорский, ул. Молодежная, д. 12</t>
  </si>
  <si>
    <t>Нижнегорский р-н, Нижнегорское, пгт. Нижнегорский, ул. Молодежная, д. 14</t>
  </si>
  <si>
    <t>Всего по муниципальному образованию Первомайский район:</t>
  </si>
  <si>
    <t>Первомайский р-н, Первомайское, пгт. Первомайское, пер. Промышленный, д. 5</t>
  </si>
  <si>
    <t>Первомайский р-н, Первомайское, пгт. Первомайское, пер. Садовый, д. 12</t>
  </si>
  <si>
    <t>Первомайский р-н, Первомайское, пгт. Первомайское, ул. Автодорожная, д. 11</t>
  </si>
  <si>
    <t>Первомайский р-н, Первомайское, пгт. Первомайское, ул. Богдана Хмельницкого, д. 7</t>
  </si>
  <si>
    <t>Первомайский р-н, Первомайское, пгт. Первомайское, ул. Богдана Хмельницкого, д. 29</t>
  </si>
  <si>
    <t>Первомайский р-н, Первомайское, пгт. Первомайское, ул. Богдана Хмельницкого, д. 37</t>
  </si>
  <si>
    <t>Первомайский р-н, Первомайское, пгт. Первомайское, ул. Гагарина, д. 40</t>
  </si>
  <si>
    <t>Первомайский р-н, Первомайское, пгт. Первомайское, ул. Гагарина, д. 42</t>
  </si>
  <si>
    <t>Первомайский р-н, Первомайское, пгт. Первомайское, ул. Героев Подпольщиков, д. 10</t>
  </si>
  <si>
    <t>Первомайский р-н, Первомайское, пгт. Первомайское, ул. Дальняя, д. 2</t>
  </si>
  <si>
    <t>Первомайский р-н, Первомайское, пгт. Первомайское, ул. Ленина, д. 105</t>
  </si>
  <si>
    <t>Первомайский р-н, Первомайское, пгт. Первомайское, ул. Петухова, д. 3</t>
  </si>
  <si>
    <t>Первомайский р-н, Первомайское, пгт. Первомайское, ул. Советская, д. 12</t>
  </si>
  <si>
    <t>Первомайский р-н, Первомайское, пгт. Первомайское, ул. Спортивная, д. 7</t>
  </si>
  <si>
    <t>Первомайский р-н, Первомайское, пгт. Первомайское, ул. Эдуарда Корпана, д. 9</t>
  </si>
  <si>
    <t>Всего по муниципальному образованию Радольненский район:</t>
  </si>
  <si>
    <t>Раздольненский р-н, Раздольненское, пгт. Раздольное, ул. 30-лет Победы, д. 33</t>
  </si>
  <si>
    <t>Раздольненский р-н, Раздольненское, пгт. Раздольное, ул. Калинина, д. 44А</t>
  </si>
  <si>
    <t>Всего по муниципальному образованию Сакский район:</t>
  </si>
  <si>
    <t>Сакский р-н, Геройское, с. Геройское, пр-кт Ленина, д. 1</t>
  </si>
  <si>
    <t>Сакский р-н, Геройское, с. Геройское, пр-кт Ленина, д. 5</t>
  </si>
  <si>
    <t>Сакский р-н, Геройское, с. Геройское, ул. Ершова, д. 40</t>
  </si>
  <si>
    <t>Сакский р-н, Геройское, с. Геройское, ул. Ершова, д. 42</t>
  </si>
  <si>
    <t>Сакский р-н, Геройское, с. Геройское, ул. Ершова, д. 44</t>
  </si>
  <si>
    <t>Сакский р-н, Геройское, с. Геройское, ул. Ершова, д. 45</t>
  </si>
  <si>
    <t>Сакский р-н, Геройское, с. Геройское, ул. Ершова, д. 46</t>
  </si>
  <si>
    <t>Сакский р-н, Геройское, с. Геройское, ул. Ершова, д. 50</t>
  </si>
  <si>
    <t>Сакский р-н, Крымское, с. Крымское, ул. Ленина, д. 3</t>
  </si>
  <si>
    <t>Сакский р-н, Крымское, с. Крымское, ул. Ленина, д. 12</t>
  </si>
  <si>
    <t>Сакский р-н, Лесновское, с. Владимировка, тер. Винзавод, д. 1</t>
  </si>
  <si>
    <t>Сакский р-н, Лесновское, с. Владимировка, тер. Винзавод, д. 2</t>
  </si>
  <si>
    <t>Сакский р-н, Лесновское, с. Владимировка, ул. Виноградная, д. 4</t>
  </si>
  <si>
    <t>Сакский р-н, Лесновское, с. Лесновка, ул. 60 лет СССР, д. 4</t>
  </si>
  <si>
    <t>Сакский р-н, Лесновское, с. Прибрежное, ул. Морская, д. 3</t>
  </si>
  <si>
    <t>Сакский р-н, Лесновское, с. Прибрежное, ул. Морская, д. 5</t>
  </si>
  <si>
    <t>Сакский р-н, Лесновское, с. Прибрежное, ул. Парковая, д. 5</t>
  </si>
  <si>
    <t>Сакский р-н, Лесновское, с. Прибрежное, ул. Студенческая, д. 6</t>
  </si>
  <si>
    <t>Сакский р-н, Новофедоровское, пгт. Новофедоровка, ул. Лобозова, д. 11</t>
  </si>
  <si>
    <t>Сакский р-н, Новофедоровское, пгт. Новофедоровка, ул. Лобозова, д. 13</t>
  </si>
  <si>
    <t>Сакский р-н, Новофедоровское, пгт. Новофедоровка, ул. Лобозова, д. 15</t>
  </si>
  <si>
    <t>Сакский р-н, Новофедоровское, пгт. Новофедоровка, ул. Севастопольская, д. 2</t>
  </si>
  <si>
    <t>Сакский р-н, Новофедоровское, пгт. Новофедоровка, ул. Севастопольская, д. 10</t>
  </si>
  <si>
    <t>Сакский р-н, Новофедоровское, пгт. Новофедоровка, ул. Севастопольская, д. 19</t>
  </si>
  <si>
    <t>Сакский р-н, Новофедоровское, пгт. Новофедоровка, ул. Севастопольская, д. 21</t>
  </si>
  <si>
    <t>Сакский р-н, Новофедоровское, пгт. Новофедоровка, ул. Севастопольская, д. 23</t>
  </si>
  <si>
    <t>Сакский р-н, Новофедоровское, пгт. Новофедоровка, ул. Сердюкова, д. 5</t>
  </si>
  <si>
    <t>Сакский р-н, Новофедоровское, пгт. Новофедоровка, ул. Спортивная, д. 7</t>
  </si>
  <si>
    <t>Сакский р-н, Новофедоровское, пгт. Новофедоровка, ул. Спортивная, д. 8</t>
  </si>
  <si>
    <t>Сакский р-н, Новофедоровское, пгт. Новофедоровка, ул. Спортивная, д. 10</t>
  </si>
  <si>
    <t>Сакский р-н, Столбовское, с. Лушино, ул. Садовая, д. 15</t>
  </si>
  <si>
    <t>Сакский р-н, Столбовское, с. Лушино, ул. Садовая, д. 16</t>
  </si>
  <si>
    <t>Сакский р-н, Уютненское, с. Уютное, ул. Евпаторийская, д. 24</t>
  </si>
  <si>
    <t>Сакский р-н, Уютненское, с. Уютное, ул. Кирова, д. 2</t>
  </si>
  <si>
    <t>Сакский р-н, Уютненское, с. Уютное, ул. Кирова, д. 14</t>
  </si>
  <si>
    <t>Сакский р-н, Уютненское, с. Уютное, ул. Садовая, д. 43</t>
  </si>
  <si>
    <t>Сакский р-н, Уютненское, с. Уютное, ул. Садовая, д. 45</t>
  </si>
  <si>
    <t>Сакский р-н, Фрунзенское, с. Фрунзе, ул. Гагарина, д. 20</t>
  </si>
  <si>
    <t>Всего по муниципальному образованию Симферопольский район:</t>
  </si>
  <si>
    <t>Симферопольский р-н, Гвардейское, пгт. Гвардейское, ул. Березовского, д. 16</t>
  </si>
  <si>
    <t>Симферопольский р-н, Гвардейское, пгт. Гвардейское, ул. Ботаническая, д. 3</t>
  </si>
  <si>
    <t>Симферопольский р-н, Гвардейское, пгт. Гвардейское, ул. Вишневая, д. 11</t>
  </si>
  <si>
    <t>Симферопольский р-н, Гвардейское, пгт. Гвардейское, ул. Набережная, д. 11</t>
  </si>
  <si>
    <t>Симферопольский р-н, Гвардейское, пгт. Гвардейское, ул. Острякова, д. 8</t>
  </si>
  <si>
    <t>Симферопольский р-н, Гвардейское, пгт. Гвардейское, ул. Острякова, д. 9</t>
  </si>
  <si>
    <t>Симферопольский р-н, Гвардейское, пгт. Гвардейское, ул. Острякова, д. 13</t>
  </si>
  <si>
    <t>Симферопольский р-н, Гвардейское, с. Маленькое, ул. Школьная, д. 24</t>
  </si>
  <si>
    <t>Симферопольский р-н, Гвардейское, с. Новый Сад, кв-л Цветочный, д. 9</t>
  </si>
  <si>
    <t>Симферопольский р-н, Донское, с. Верхнекурганное, ул. Юбилейная, д. 33</t>
  </si>
  <si>
    <t>Симферопольский р-н, Донское, с. Донское, ул. Виноградная, д. 52</t>
  </si>
  <si>
    <t>Симферопольский р-н, Донское, с. Донское, ул. Виноградная, д. 54</t>
  </si>
  <si>
    <t>Симферопольский р-н, Донское, с. Донское, ул. Виноградная, д. 56</t>
  </si>
  <si>
    <t>Симферопольский р-н, Донское, с. Донское, ул. Виноградная, д. 58</t>
  </si>
  <si>
    <t>Симферопольский р-н, Донское, с. Донское, ул. Виноградная, д. 60</t>
  </si>
  <si>
    <t>Симферопольский р-н, Донское, с. Донское, ул. Комсомольская, д. 180</t>
  </si>
  <si>
    <t>Симферопольский р-н, Донское, с. Кленовка, ул. Степная, д. 50А</t>
  </si>
  <si>
    <t>Симферопольский р-н, Донское, с. Кленовка, ул. Сумская, д. 1А</t>
  </si>
  <si>
    <t>Симферопольский р-н, Донское, с. Кленовка, ул. Сумская, д. 2А</t>
  </si>
  <si>
    <t>Симферопольский р-н, Журавлевское, с. Журавлевка, ул. 1 Мая, д. 36</t>
  </si>
  <si>
    <t>Симферопольский р-н, Журавлевское, с. Журавлевка, ул. 1 Мая, д. 38</t>
  </si>
  <si>
    <t>Симферопольский р-н, Журавлевское, с. Журавлевка, ул. Мира, д. 40А</t>
  </si>
  <si>
    <t>Симферопольский р-н, Журавлевское, с. Журавлевка, ул. Партизанская, д. 11</t>
  </si>
  <si>
    <t>Симферопольский р-н, Журавлевское, с. Журавлевка, ул. Партизанская, д. 13А</t>
  </si>
  <si>
    <t>Симферопольский р-н, Журавлевское, с. Журавлевка, ул. Партизанская, д. 15</t>
  </si>
  <si>
    <t>Симферопольский р-н, Журавлевское, с. Журавлевка, ул. Партизанская, д. 16</t>
  </si>
  <si>
    <t>Симферопольский р-н, Мазанское, с. Мазанка, ул. Мира, д. 1А</t>
  </si>
  <si>
    <t>Симферопольский р-н, Мазанское, с. Мазанка, ул. Мира, д. 2А</t>
  </si>
  <si>
    <t>Симферопольский р-н, Мирновское, с. Мирное, ул. Белова, д. 16</t>
  </si>
  <si>
    <t>Симферопольский р-н, Мирновское, с. Мирное, ул. Белова, д. 16А</t>
  </si>
  <si>
    <t>Симферопольский р-н, Мирновское, с. Мирное, ул. Белова, д. 18</t>
  </si>
  <si>
    <t>Симферопольский р-н, Мирновское, с. Мирное, ул. Белова, д. 20А</t>
  </si>
  <si>
    <t>Симферопольский р-н, Мирновское, с. Мирное, ул. Белова, д. 27</t>
  </si>
  <si>
    <t>Симферопольский р-н, Молодежненское, пгт. Молодежное, ул. Строителей, д. 1А</t>
  </si>
  <si>
    <t>Симферопольский р-н, Новоселовское, с. Новоселовка, ул. Новая, д. 57</t>
  </si>
  <si>
    <t>Симферопольский р-н, Трудовское, с. Строгоновка, ул. Лечебная, д. 1</t>
  </si>
  <si>
    <t>Симферопольский р-н, Трудовское, с. Строгоновка, ул. Лечебная, д. 3</t>
  </si>
  <si>
    <t>Симферопольский р-н, Трудовское, с. Строгоновка, ул. Набережная, д. 1А</t>
  </si>
  <si>
    <t>Симферопольский р-н, Трудовское, с. Трудовое, ул. Парковая, д. 1</t>
  </si>
  <si>
    <t>Симферопольский р-н, Трудовское, с. Трудовое, ул. Парковая, д. 3</t>
  </si>
  <si>
    <t>Симферопольский р-н, Трудовское, с. Трудовое, ул. Стадионная, д. 4А</t>
  </si>
  <si>
    <t>Симферопольский р-н, Трудовское, с. Трудовое, ул. Шоссейная, д. 6</t>
  </si>
  <si>
    <t>Симферопольский р-н, Трудовское, с. Трудовое, ул. Шоссейная, д. 7</t>
  </si>
  <si>
    <t>Симферопольский р-н, Укромновское, с. Совхозное, ул. Совхозная, д. 20</t>
  </si>
  <si>
    <t>Симферопольский р-н, Урожайновское, с. Урожайное, кв-л Молодежный, д. 3</t>
  </si>
  <si>
    <t>Симферопольский р-н, Чистенское, с. Чистенькое, ст. Чистенкая, д. 9</t>
  </si>
  <si>
    <t>Симферопольский р-н, Чистенское, с. Чистенькое, ул. Калинина, д. 1А</t>
  </si>
  <si>
    <t>Симферопольский р-н, Чистенское, с. Чистенькое, ул. Свиридова, д. 13</t>
  </si>
  <si>
    <t>Симферопольский р-н, Чистенское, с. Чистенькое, ул. Свиридова, д. 14</t>
  </si>
  <si>
    <t>Симферопольский р-н, Чистенское, с. Чистенькое, ул. Свиридова, д. 16</t>
  </si>
  <si>
    <t>Симферопольский р-н, Чистенское, с. Чистенькое, ул. Свиридова, д. 18</t>
  </si>
  <si>
    <t>Симферопольский р-н, Чистенское, с. Чистенькое, ул. Свиридова, д. 22</t>
  </si>
  <si>
    <t>Симферопольский р-н, Чистенское, с. Чистенькое, ул. Советская, д. 92</t>
  </si>
  <si>
    <t>Симферопольский р-н, Чистенское, с. Чистенькое, ул. Советская, д. 94</t>
  </si>
  <si>
    <t>Симферопольский р-н, Чистенское, с. Чистенькое, ул. Советская, д. 96</t>
  </si>
  <si>
    <t>Симферопольский р-н, Чистенское, с. Чистенькое, ул. Советская, д. 98</t>
  </si>
  <si>
    <t>Симферопольский р-н, Чистенское, с. Чистенькое, ул. Советская, д. 102</t>
  </si>
  <si>
    <t>Симферопольский р-н, Чистенское, с. Чистенькое, ул. Советская, д. 104</t>
  </si>
  <si>
    <t>Симферопольский р-н, Чистенское, с. Чистенькое, ул. Советская, д. 108</t>
  </si>
  <si>
    <t>Симферопольский р-н, Чистенское, с. Чистенькое, ул. Советская, д. 110</t>
  </si>
  <si>
    <t>Симферопольский р-н, Чистенское, с. Чистенькое, ул. Чапаева, д. 53</t>
  </si>
  <si>
    <t>Симферопольский р-н, Чистенское, с. Чистенькое, ул. Чапаева, д. 55</t>
  </si>
  <si>
    <t>Симферопольский р-н, Чистенское, с. Чистенькое, ул. Чапаева, д. 57</t>
  </si>
  <si>
    <t>Симферопольский р-н, Широковское, с. Широкое, ул. Ленина, д. 17</t>
  </si>
  <si>
    <t>Симферопольский р-н, Школьненское, п. Школьное, ул. Мира, д. 7</t>
  </si>
  <si>
    <t>Симферопольский р-н, Школьненское, п. Школьное, ул. Мира, д. 9</t>
  </si>
  <si>
    <t>Симферопольский р-н, Школьненское, п. Школьное, ул. Мира, д. 12</t>
  </si>
  <si>
    <t>Симферопольский р-н, Школьненское, п. Школьное, ул. Мира, д. 13</t>
  </si>
  <si>
    <t>Симферопольский р-н, Школьненское, п. Школьное, ул. Мира, д. 14</t>
  </si>
  <si>
    <t>Всего по муниципальному образованию Советский район:</t>
  </si>
  <si>
    <t>Советский р-н, Советское, пгт. Советский, пер. Дивинского, д. 6</t>
  </si>
  <si>
    <t>Советский р-н, Советское, пгт. Советский, пер. Дивинского, д. 8</t>
  </si>
  <si>
    <t>Советский р-н, Советское, пгт. Советский, пер. Сташевского, д. 3</t>
  </si>
  <si>
    <t>Советский р-н, Советское, пгт. Советский, пер. Южный, д. 11</t>
  </si>
  <si>
    <t>Советский р-н, Советское, пгт. Советский, ул. Механизаторов, д. 34</t>
  </si>
  <si>
    <t>Советский р-н, Советское, пгт. Советский, ул. Фонтанная, д. 6</t>
  </si>
  <si>
    <t>Советский р-н, Советское, пгт. Советский, ул. Юбилейная, д. 8</t>
  </si>
  <si>
    <t>Советский р-н, Советское, пгт. Советский, ул. Юбилейная, д. 10</t>
  </si>
  <si>
    <t>Всего по муниципальному образованию Черноморский район:</t>
  </si>
  <si>
    <t>Черноморский р-н, Черноморское, пгт. Черноморское, проезд Промышленный, д. 6</t>
  </si>
  <si>
    <t>Черноморский р-н, Черноморское, пгт. Черноморское, ул. Димитрова, д. 20</t>
  </si>
  <si>
    <t>Черноморский р-н, Черноморское, пгт. Черноморское, ул. Кирова, д. 25</t>
  </si>
  <si>
    <t>Черноморский р-н, Черноморское, пгт. Черноморское, ул. Кирова, д. 27</t>
  </si>
  <si>
    <t>Черноморский р-н, Черноморское, пгт. Черноморское, ул. Кирова, д. 45</t>
  </si>
  <si>
    <t>Черноморский р-н, Черноморское, пгт. Черноморское, ул. Кирова, д. 71</t>
  </si>
  <si>
    <t>Черноморский р-н, Черноморское, пгт. Черноморское, ул. Кирова, д. 73</t>
  </si>
  <si>
    <t>Черноморский р-н, Черноморское, пгт. Черноморское, ул. Кирова, д. 75</t>
  </si>
  <si>
    <t>Черноморский р-н, Черноморское, пгт. Черноморское, ул. Кирова, д. 77</t>
  </si>
  <si>
    <t>Черноморский р-н, Черноморское, пгт. Черноморское, ул. Кирова, д. 81</t>
  </si>
  <si>
    <t>Черноморский р-н, Черноморское, пгт. Черноморское, ул. Кооперативная, д. 8</t>
  </si>
  <si>
    <t>Черноморский р-н, Черноморское, пгт. Черноморское, ул. Кооперативная, д. 49</t>
  </si>
  <si>
    <t>Черноморский р-н, Черноморское, пгт. Черноморское, ул. Кооперативная, д. 51</t>
  </si>
  <si>
    <t>Черноморский р-н, Черноморское, пгт. Черноморское, ул. Кооперативная, д. 53</t>
  </si>
  <si>
    <t>Черноморский р-н, Черноморское, пгт. Черноморское, ул. Кооперативная, д. 55</t>
  </si>
  <si>
    <t>Черноморский р-н, Черноморское, пгт. Черноморское, ул. Первомайская, д. 16</t>
  </si>
  <si>
    <t>Черноморский р-н, Черноморское, пгт. Черноморское, ул. Революции, д. 18</t>
  </si>
  <si>
    <t>Черноморский р-н, Черноморское, пгт. Черноморское, ул. Чапаева, д. 8</t>
  </si>
  <si>
    <t>Черноморский р-н, Черноморское, пгт. Черноморское, ул. Чапаева, д. 11/3</t>
  </si>
  <si>
    <t>Черноморский р-н, Черноморское, пгт. Черноморское, ул. Чапаева, д. 25</t>
  </si>
  <si>
    <t>Черноморский р-н, Черноморское, пгт. Черноморское, ул. Шевченко, д. 2</t>
  </si>
  <si>
    <t>Черноморский р-н, Черноморское, пгт. Черноморское, ул. Щорса, д. 18А</t>
  </si>
  <si>
    <t>Черноморский р-н, Черноморское, пгт. Черноморское, ул. Южная, д. 3</t>
  </si>
  <si>
    <t>Вид работ</t>
  </si>
  <si>
    <t>Плановый год КР</t>
  </si>
  <si>
    <t>Способ формирования*</t>
  </si>
  <si>
    <t>Объем</t>
  </si>
  <si>
    <t>Итого, руб.</t>
  </si>
  <si>
    <t>Финансирование</t>
  </si>
  <si>
    <t>в т.ч. Спецсчет иной</t>
  </si>
  <si>
    <t>в т.ч. Бюджет РК, руб.</t>
  </si>
  <si>
    <t>в т.ч. Общий котел, руб.</t>
  </si>
  <si>
    <t>-</t>
  </si>
  <si>
    <t xml:space="preserve"> </t>
  </si>
  <si>
    <t>лифт</t>
  </si>
  <si>
    <t>п. 1 (400/9)</t>
  </si>
  <si>
    <t>2022</t>
  </si>
  <si>
    <t>п. 2 (400/9)</t>
  </si>
  <si>
    <t>п. 3 (400/9)</t>
  </si>
  <si>
    <t>п. 4 (400/9)</t>
  </si>
  <si>
    <t>п. 5 (400/9)</t>
  </si>
  <si>
    <t>п. 6 (400/9)</t>
  </si>
  <si>
    <t>п. 7 (400/9)</t>
  </si>
  <si>
    <t>крыша</t>
  </si>
  <si>
    <t>скатная</t>
  </si>
  <si>
    <t>фасад</t>
  </si>
  <si>
    <t>подвал</t>
  </si>
  <si>
    <t>фундамент</t>
  </si>
  <si>
    <t>ВДИС</t>
  </si>
  <si>
    <t>плоская</t>
  </si>
  <si>
    <t>1</t>
  </si>
  <si>
    <t>п. 1 (400/10)</t>
  </si>
  <si>
    <t>п. 2 (400/10)</t>
  </si>
  <si>
    <t>п. 3 (400/10)</t>
  </si>
  <si>
    <t>п. 4 (400/10)</t>
  </si>
  <si>
    <t>п. 5 (400/10)</t>
  </si>
  <si>
    <t>п. 6 (400/10)</t>
  </si>
  <si>
    <t>п. 1 (400/12)</t>
  </si>
  <si>
    <t>п. 1 (630/12)</t>
  </si>
  <si>
    <t>п. 1 (400/11)</t>
  </si>
  <si>
    <t>РО</t>
  </si>
  <si>
    <t>СС УК/ТСЖ</t>
  </si>
  <si>
    <t>СС РО</t>
  </si>
  <si>
    <t xml:space="preserve">На основании части 2 статьи 182, части 3 статьи 189 Жилищного кодекса Российской Федерации (далее – ЖК РФ), Региональный оператор
уведомляет Вас о том, что в многоквартирных домах в соответствии с Региональной программой капитального ремонта общего имущества в
многоквартирных домах на территории Республики Крым на 2016-2045 годы, утверждённой Постановлением Совета Министров Республики
Крым от 30.11.2015 № 753, запланирован капитальный ремонт:
</t>
  </si>
  <si>
    <t>ВДИС - внутридомовые инженерные сети.</t>
  </si>
  <si>
    <t>Финансирование капитального ремонта общего имущества в многоквартирных домах Республики Крым осуществляется за счет средств фондов капитального ремонта, формируемых Фондом из уплаченных собственниками помещений в многоквартирных домах взносов на капитальный ремонт. Согласно Постановлению Совета Министров Республики Крым от 30 сентября 2020 года № 612, размер такого взноса на 2021 год составляет 6,50 рублей за один квадратный метр общей площади жилого (нежилого) помещения, принадлежащего собственнику такого помещения. Указанные средства направляются на капитальный ремонт в порядке, предусмотренном действующим законодательством Российской Федерации.</t>
  </si>
  <si>
    <t>Единицы измерения объёмов (количества): крыши, фасады, подвалы - м²; фундаменты - м³; лифтовое оборудование - шт.</t>
  </si>
  <si>
    <t>В максимальную стоимость работ в т.ч. входят разработка проектно-сметной документации, проведение экспертизы и строительный контроль.</t>
  </si>
  <si>
    <t>В соответствии с пунктом 6 статьи 189 ЖК РФ в случае, если в срок, не позднее чем через три месяца с момента получения предложений Регионального оператора (в случае, если собственники помещений в многоквартирном доме формируют фонд капитального ремонта на счете Регионального оператора)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и другие предложения, связанные с проведением такого капитального ремонта, собственники помещений в многоквартирном доме, формирующие фонд капитального ремонта на счете Регионального оператора, не приняли решение о проведении капитального ремонта общего имущества в этом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оператора.</t>
  </si>
  <si>
    <t>В целях реализации решения о проведении капитального ремонта общего имущества в многоквартирном доме, собственники помещений в этом многоквартирном доме должны в течение 5 дней с даты проведения направить протокол общего собрания таких собственников, которым оформлено это решение в адреса Регионального оператора (295053, РК, г. Симферополь, ул. Киевская, д. 1 А), Вашей Управляющей компании и Инспекции по жилищному надзору Республики Крым (295006, РК, г.Симферополь, ул.Павленко, д.18)</t>
  </si>
  <si>
    <t>Образец протокола общего собрания собственников - на сайте Регионального оператора (www.kaprem82.ru).</t>
  </si>
  <si>
    <t xml:space="preserve">Региональный оператор убедительно просит собственников вышеперечисленных многоквартирных домов в кратчайшие сроки провести общее собрание и протоколом зафиксировать решение по определению и утверждению: </t>
  </si>
  <si>
    <t>перечень услуг и (или) работ по капитальному ремонту,</t>
  </si>
  <si>
    <t>лица,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акты.</t>
  </si>
  <si>
    <t>предельно-допустимой стоимости услуг и (или) работ по капитальному ремонту исходя из предельной стоимости услуг и (или) работ по капитальному ремонту общего имущества в МКД, определенной постановлением Совета министров Республики Крым от 22 ноября 2019 года № 667 (в редакции постановления от 4 декабря 2020 г. № 761).</t>
  </si>
  <si>
    <t>При наличии иных предложений по источнику финансирования и ознакомления с материалами технического обследования "вашего" многоквартирного дома и проектно-сметной документацией по его капитальному ремонту  можно обратиться к Региональному оператору по адресу: Республика Крым, г.Симферополь, ул. Киевская, д. 1 А, тел. (3652) 799-771, 799-772, многоканальный телефон "горячей линии":                  8-800 733 33 06</t>
  </si>
  <si>
    <t>ПРЕДЛОЖЕНИЕ ПО КАПИТАЛЬНОМУ РЕМОНТУ МНОГОКВАРТИРНЫХ ДОМОВ РЕСПУБЛИКИ КРЫМ ОТ РЕГИОНАЛЬНОГО ОПЕРАТОРА НА 2022 ГОД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</si>
</sst>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ill="1"/>
    <xf numFmtId="4" fontId="4" fillId="0" borderId="1" xfId="1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Alignment="1">
      <alignment horizontal="center" vertical="center"/>
    </xf>
    <xf numFmtId="0" fontId="7" fillId="0" borderId="0" xfId="0" applyFont="1" applyFill="1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094"/>
  <sheetViews>
    <sheetView tabSelected="1" zoomScale="50" zoomScaleNormal="50" workbookViewId="0">
      <selection activeCell="J1019" sqref="J1019"/>
    </sheetView>
  </sheetViews>
  <sheetFormatPr defaultRowHeight="15"/>
  <cols>
    <col min="1" max="1" width="115.42578125" style="32" bestFit="1" customWidth="1"/>
    <col min="2" max="2" width="24.7109375" style="33" customWidth="1"/>
    <col min="3" max="3" width="19" style="33" customWidth="1"/>
    <col min="4" max="4" width="18.28515625" style="33" customWidth="1"/>
    <col min="5" max="5" width="30" style="33" bestFit="1" customWidth="1"/>
    <col min="6" max="6" width="20.42578125" style="33" customWidth="1"/>
    <col min="7" max="7" width="38.85546875" style="33" customWidth="1"/>
    <col min="8" max="8" width="24.28515625" style="33" customWidth="1"/>
    <col min="9" max="9" width="24" style="33" customWidth="1"/>
    <col min="10" max="10" width="28.7109375" style="33" customWidth="1"/>
    <col min="11" max="16384" width="9.140625" style="28"/>
  </cols>
  <sheetData>
    <row r="2" spans="1:10" ht="22.5">
      <c r="A2" s="39" t="s">
        <v>702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76.5" customHeight="1">
      <c r="A3" s="38" t="s">
        <v>689</v>
      </c>
      <c r="B3" s="39"/>
      <c r="C3" s="39"/>
      <c r="D3" s="39"/>
      <c r="E3" s="39"/>
      <c r="F3" s="39"/>
      <c r="G3" s="39"/>
      <c r="H3" s="39"/>
      <c r="I3" s="39"/>
      <c r="J3" s="39"/>
    </row>
    <row r="4" spans="1:10" ht="52.5" customHeight="1">
      <c r="A4" s="39"/>
      <c r="B4" s="39"/>
      <c r="C4" s="39"/>
      <c r="D4" s="39"/>
      <c r="E4" s="39"/>
      <c r="F4" s="39"/>
      <c r="G4" s="39"/>
      <c r="H4" s="39"/>
      <c r="I4" s="39"/>
      <c r="J4" s="39"/>
    </row>
    <row r="5" spans="1:10" ht="63" customHeight="1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0" ht="18.75" customHeight="1">
      <c r="A6" s="40" t="s">
        <v>0</v>
      </c>
      <c r="B6" s="40" t="s">
        <v>649</v>
      </c>
      <c r="C6" s="40"/>
      <c r="D6" s="41" t="s">
        <v>650</v>
      </c>
      <c r="E6" s="41" t="s">
        <v>651</v>
      </c>
      <c r="F6" s="42" t="s">
        <v>652</v>
      </c>
      <c r="G6" s="42" t="s">
        <v>653</v>
      </c>
      <c r="H6" s="47" t="s">
        <v>654</v>
      </c>
      <c r="I6" s="47"/>
      <c r="J6" s="47"/>
    </row>
    <row r="7" spans="1:10" ht="18.75" customHeight="1">
      <c r="A7" s="40"/>
      <c r="B7" s="40"/>
      <c r="C7" s="40"/>
      <c r="D7" s="41"/>
      <c r="E7" s="41"/>
      <c r="F7" s="42"/>
      <c r="G7" s="42"/>
      <c r="H7" s="47"/>
      <c r="I7" s="47"/>
      <c r="J7" s="47"/>
    </row>
    <row r="8" spans="1:10" ht="37.5">
      <c r="A8" s="40"/>
      <c r="B8" s="40"/>
      <c r="C8" s="40"/>
      <c r="D8" s="41"/>
      <c r="E8" s="41"/>
      <c r="F8" s="42"/>
      <c r="G8" s="42"/>
      <c r="H8" s="11" t="s">
        <v>655</v>
      </c>
      <c r="I8" s="29" t="s">
        <v>656</v>
      </c>
      <c r="J8" s="29" t="s">
        <v>657</v>
      </c>
    </row>
    <row r="9" spans="1:10" ht="18.75">
      <c r="A9" s="26">
        <v>1</v>
      </c>
      <c r="B9" s="2">
        <v>2</v>
      </c>
      <c r="C9" s="1">
        <v>3</v>
      </c>
      <c r="D9" s="2">
        <v>4</v>
      </c>
      <c r="E9" s="2"/>
      <c r="F9" s="2">
        <v>5</v>
      </c>
      <c r="G9" s="2">
        <v>6</v>
      </c>
      <c r="H9" s="1">
        <v>7</v>
      </c>
      <c r="I9" s="2">
        <v>8</v>
      </c>
      <c r="J9" s="1">
        <v>9</v>
      </c>
    </row>
    <row r="10" spans="1:10" ht="18.75">
      <c r="A10" s="19" t="s">
        <v>1</v>
      </c>
      <c r="B10" s="1">
        <f>B11+B44+B48+B100+B133+B246+B260+B276+B369+B384+B429+B604+B612+B672+B679+B701+B783+B793+B804+B825+B829+B880+B1001+B1018</f>
        <v>1069</v>
      </c>
      <c r="C10" s="4" t="s">
        <v>658</v>
      </c>
      <c r="D10" s="4" t="s">
        <v>659</v>
      </c>
      <c r="E10" s="4"/>
      <c r="F10" s="4"/>
      <c r="G10" s="4">
        <f>G11+G44+G48+G100+G133+G246+G260+G276+G369+G384+G429+G604+G612+G672+G679+G701+G783+G793+G804+G825+G829+G880+G1001+G1018</f>
        <v>3837660538.3871593</v>
      </c>
      <c r="H10" s="4">
        <v>0</v>
      </c>
      <c r="I10" s="4">
        <v>0</v>
      </c>
      <c r="J10" s="4">
        <f>J11+J44+J48+J100+J133+J246+J260+J276+J369+J384+J429+J604+J612+J672+J679+J701+J783+J793+J804+J825+J829+J880+J1001+J1018</f>
        <v>3837660538.3871593</v>
      </c>
    </row>
    <row r="11" spans="1:10" ht="56.25">
      <c r="A11" s="27" t="s">
        <v>2</v>
      </c>
      <c r="B11" s="23">
        <f>COUNTA(B12:B43)</f>
        <v>32</v>
      </c>
      <c r="C11" s="5" t="s">
        <v>658</v>
      </c>
      <c r="D11" s="6"/>
      <c r="E11" s="6"/>
      <c r="F11" s="5"/>
      <c r="G11" s="5">
        <f>SUM(G12:G43)</f>
        <v>77653210.385399997</v>
      </c>
      <c r="H11" s="5"/>
      <c r="I11" s="5"/>
      <c r="J11" s="5">
        <f>SUM(J12:J43)</f>
        <v>77653210.385399997</v>
      </c>
    </row>
    <row r="12" spans="1:10" ht="18.75">
      <c r="A12" s="44" t="s">
        <v>3</v>
      </c>
      <c r="B12" s="7" t="s">
        <v>660</v>
      </c>
      <c r="C12" s="8" t="s">
        <v>661</v>
      </c>
      <c r="D12" s="9" t="s">
        <v>662</v>
      </c>
      <c r="E12" s="43" t="s">
        <v>686</v>
      </c>
      <c r="F12" s="10">
        <v>1</v>
      </c>
      <c r="G12" s="11">
        <v>2328194</v>
      </c>
      <c r="H12" s="6">
        <v>0</v>
      </c>
      <c r="I12" s="6">
        <v>0</v>
      </c>
      <c r="J12" s="11">
        <f>G12</f>
        <v>2328194</v>
      </c>
    </row>
    <row r="13" spans="1:10" ht="18.75">
      <c r="A13" s="45"/>
      <c r="B13" s="7" t="s">
        <v>660</v>
      </c>
      <c r="C13" s="8" t="s">
        <v>663</v>
      </c>
      <c r="D13" s="9" t="s">
        <v>662</v>
      </c>
      <c r="E13" s="43"/>
      <c r="F13" s="10">
        <v>1</v>
      </c>
      <c r="G13" s="11">
        <v>2328194</v>
      </c>
      <c r="H13" s="6">
        <v>0</v>
      </c>
      <c r="I13" s="6">
        <v>0</v>
      </c>
      <c r="J13" s="11">
        <f t="shared" ref="J13:J47" si="0">G13</f>
        <v>2328194</v>
      </c>
    </row>
    <row r="14" spans="1:10" ht="18.75">
      <c r="A14" s="45"/>
      <c r="B14" s="7" t="s">
        <v>660</v>
      </c>
      <c r="C14" s="8" t="s">
        <v>664</v>
      </c>
      <c r="D14" s="9" t="s">
        <v>662</v>
      </c>
      <c r="E14" s="43"/>
      <c r="F14" s="10">
        <v>1</v>
      </c>
      <c r="G14" s="11">
        <v>2328194</v>
      </c>
      <c r="H14" s="6">
        <v>0</v>
      </c>
      <c r="I14" s="6">
        <v>0</v>
      </c>
      <c r="J14" s="11">
        <f t="shared" si="0"/>
        <v>2328194</v>
      </c>
    </row>
    <row r="15" spans="1:10" ht="18.75">
      <c r="A15" s="45"/>
      <c r="B15" s="7" t="s">
        <v>660</v>
      </c>
      <c r="C15" s="8" t="s">
        <v>665</v>
      </c>
      <c r="D15" s="9" t="s">
        <v>662</v>
      </c>
      <c r="E15" s="43"/>
      <c r="F15" s="10">
        <v>1</v>
      </c>
      <c r="G15" s="11">
        <v>2328194</v>
      </c>
      <c r="H15" s="6">
        <v>0</v>
      </c>
      <c r="I15" s="6">
        <v>0</v>
      </c>
      <c r="J15" s="11">
        <f t="shared" si="0"/>
        <v>2328194</v>
      </c>
    </row>
    <row r="16" spans="1:10" ht="18.75">
      <c r="A16" s="45"/>
      <c r="B16" s="7" t="s">
        <v>660</v>
      </c>
      <c r="C16" s="8" t="s">
        <v>666</v>
      </c>
      <c r="D16" s="9" t="s">
        <v>662</v>
      </c>
      <c r="E16" s="43"/>
      <c r="F16" s="10">
        <v>1</v>
      </c>
      <c r="G16" s="11">
        <v>2328194</v>
      </c>
      <c r="H16" s="6">
        <v>0</v>
      </c>
      <c r="I16" s="6">
        <v>0</v>
      </c>
      <c r="J16" s="11">
        <f t="shared" si="0"/>
        <v>2328194</v>
      </c>
    </row>
    <row r="17" spans="1:10" ht="18.75">
      <c r="A17" s="45"/>
      <c r="B17" s="7" t="s">
        <v>660</v>
      </c>
      <c r="C17" s="8" t="s">
        <v>667</v>
      </c>
      <c r="D17" s="9" t="s">
        <v>662</v>
      </c>
      <c r="E17" s="43"/>
      <c r="F17" s="10">
        <v>1</v>
      </c>
      <c r="G17" s="11">
        <v>2328194</v>
      </c>
      <c r="H17" s="6">
        <v>0</v>
      </c>
      <c r="I17" s="6">
        <v>0</v>
      </c>
      <c r="J17" s="11">
        <f t="shared" si="0"/>
        <v>2328194</v>
      </c>
    </row>
    <row r="18" spans="1:10" ht="18.75">
      <c r="A18" s="46"/>
      <c r="B18" s="7" t="s">
        <v>660</v>
      </c>
      <c r="C18" s="8" t="s">
        <v>668</v>
      </c>
      <c r="D18" s="9" t="s">
        <v>662</v>
      </c>
      <c r="E18" s="43"/>
      <c r="F18" s="10">
        <v>1</v>
      </c>
      <c r="G18" s="11">
        <v>2328194</v>
      </c>
      <c r="H18" s="6">
        <v>0</v>
      </c>
      <c r="I18" s="6">
        <v>0</v>
      </c>
      <c r="J18" s="11">
        <f t="shared" si="0"/>
        <v>2328194</v>
      </c>
    </row>
    <row r="19" spans="1:10" ht="18.75">
      <c r="A19" s="21" t="s">
        <v>4</v>
      </c>
      <c r="B19" s="7" t="s">
        <v>660</v>
      </c>
      <c r="C19" s="8" t="s">
        <v>661</v>
      </c>
      <c r="D19" s="9" t="s">
        <v>662</v>
      </c>
      <c r="E19" s="24" t="s">
        <v>686</v>
      </c>
      <c r="F19" s="10">
        <v>1</v>
      </c>
      <c r="G19" s="11">
        <v>2328194</v>
      </c>
      <c r="H19" s="6">
        <v>0</v>
      </c>
      <c r="I19" s="6">
        <v>0</v>
      </c>
      <c r="J19" s="11">
        <f t="shared" si="0"/>
        <v>2328194</v>
      </c>
    </row>
    <row r="20" spans="1:10" ht="18.75">
      <c r="A20" s="21" t="s">
        <v>5</v>
      </c>
      <c r="B20" s="7" t="s">
        <v>674</v>
      </c>
      <c r="C20" s="7"/>
      <c r="D20" s="9" t="s">
        <v>662</v>
      </c>
      <c r="E20" s="24" t="s">
        <v>686</v>
      </c>
      <c r="F20" s="12"/>
      <c r="G20" s="11">
        <v>3000000</v>
      </c>
      <c r="H20" s="6">
        <v>0</v>
      </c>
      <c r="I20" s="6">
        <v>0</v>
      </c>
      <c r="J20" s="11">
        <f t="shared" si="0"/>
        <v>3000000</v>
      </c>
    </row>
    <row r="21" spans="1:10" ht="18.75">
      <c r="A21" s="21" t="s">
        <v>6</v>
      </c>
      <c r="B21" s="7" t="s">
        <v>660</v>
      </c>
      <c r="C21" s="8" t="s">
        <v>661</v>
      </c>
      <c r="D21" s="9" t="s">
        <v>662</v>
      </c>
      <c r="E21" s="24" t="s">
        <v>687</v>
      </c>
      <c r="F21" s="10">
        <v>1</v>
      </c>
      <c r="G21" s="11">
        <v>2328194</v>
      </c>
      <c r="H21" s="6">
        <v>0</v>
      </c>
      <c r="I21" s="6">
        <v>0</v>
      </c>
      <c r="J21" s="11">
        <f t="shared" si="0"/>
        <v>2328194</v>
      </c>
    </row>
    <row r="22" spans="1:10" ht="18.75">
      <c r="A22" s="44" t="s">
        <v>7</v>
      </c>
      <c r="B22" s="7" t="s">
        <v>672</v>
      </c>
      <c r="C22" s="7"/>
      <c r="D22" s="9" t="s">
        <v>662</v>
      </c>
      <c r="E22" s="43" t="s">
        <v>686</v>
      </c>
      <c r="F22" s="11">
        <v>366.1</v>
      </c>
      <c r="G22" s="11">
        <f>F22*3105+(F22*3105*4.6/100)+50000</f>
        <v>1239030.5630000001</v>
      </c>
      <c r="H22" s="6">
        <v>0</v>
      </c>
      <c r="I22" s="6">
        <v>0</v>
      </c>
      <c r="J22" s="11">
        <f t="shared" si="0"/>
        <v>1239030.5630000001</v>
      </c>
    </row>
    <row r="23" spans="1:10" ht="18.75">
      <c r="A23" s="46"/>
      <c r="B23" s="7" t="s">
        <v>673</v>
      </c>
      <c r="C23" s="7"/>
      <c r="D23" s="9" t="s">
        <v>662</v>
      </c>
      <c r="E23" s="43"/>
      <c r="F23" s="11"/>
      <c r="G23" s="11">
        <v>3000000</v>
      </c>
      <c r="H23" s="6">
        <v>0</v>
      </c>
      <c r="I23" s="6">
        <v>0</v>
      </c>
      <c r="J23" s="11">
        <f t="shared" si="0"/>
        <v>3000000</v>
      </c>
    </row>
    <row r="24" spans="1:10" ht="18.75">
      <c r="A24" s="44" t="s">
        <v>8</v>
      </c>
      <c r="B24" s="7" t="s">
        <v>672</v>
      </c>
      <c r="C24" s="7"/>
      <c r="D24" s="9" t="s">
        <v>662</v>
      </c>
      <c r="E24" s="43" t="s">
        <v>686</v>
      </c>
      <c r="F24" s="11">
        <v>362.9</v>
      </c>
      <c r="G24" s="11">
        <f>F24*3105+(F24*3105*4.6/100)+50000</f>
        <v>1228637.507</v>
      </c>
      <c r="H24" s="6">
        <v>0</v>
      </c>
      <c r="I24" s="6">
        <v>0</v>
      </c>
      <c r="J24" s="11">
        <f t="shared" si="0"/>
        <v>1228637.507</v>
      </c>
    </row>
    <row r="25" spans="1:10" ht="18.75">
      <c r="A25" s="46"/>
      <c r="B25" s="7" t="s">
        <v>673</v>
      </c>
      <c r="C25" s="7"/>
      <c r="D25" s="9" t="s">
        <v>662</v>
      </c>
      <c r="E25" s="43"/>
      <c r="F25" s="11"/>
      <c r="G25" s="11">
        <v>3000000</v>
      </c>
      <c r="H25" s="6">
        <v>0</v>
      </c>
      <c r="I25" s="6">
        <v>0</v>
      </c>
      <c r="J25" s="11">
        <f t="shared" si="0"/>
        <v>3000000</v>
      </c>
    </row>
    <row r="26" spans="1:10" ht="18.75">
      <c r="A26" s="44" t="s">
        <v>9</v>
      </c>
      <c r="B26" s="7" t="s">
        <v>672</v>
      </c>
      <c r="C26" s="7"/>
      <c r="D26" s="9" t="s">
        <v>662</v>
      </c>
      <c r="E26" s="43" t="s">
        <v>686</v>
      </c>
      <c r="F26" s="11">
        <v>349.25</v>
      </c>
      <c r="G26" s="11">
        <f>F26*3105+(F26*3105*4.6/100)+50000</f>
        <v>1184304.6274999999</v>
      </c>
      <c r="H26" s="6">
        <v>0</v>
      </c>
      <c r="I26" s="6">
        <v>0</v>
      </c>
      <c r="J26" s="11">
        <f t="shared" si="0"/>
        <v>1184304.6274999999</v>
      </c>
    </row>
    <row r="27" spans="1:10" ht="18.75">
      <c r="A27" s="46"/>
      <c r="B27" s="7" t="s">
        <v>673</v>
      </c>
      <c r="C27" s="7"/>
      <c r="D27" s="9" t="s">
        <v>662</v>
      </c>
      <c r="E27" s="43"/>
      <c r="F27" s="11"/>
      <c r="G27" s="11">
        <v>3000000</v>
      </c>
      <c r="H27" s="6">
        <v>0</v>
      </c>
      <c r="I27" s="6">
        <v>0</v>
      </c>
      <c r="J27" s="11">
        <f t="shared" si="0"/>
        <v>3000000</v>
      </c>
    </row>
    <row r="28" spans="1:10" ht="18.75">
      <c r="A28" s="21" t="s">
        <v>10</v>
      </c>
      <c r="B28" s="7" t="s">
        <v>674</v>
      </c>
      <c r="C28" s="7"/>
      <c r="D28" s="9" t="s">
        <v>662</v>
      </c>
      <c r="E28" s="24" t="s">
        <v>686</v>
      </c>
      <c r="F28" s="12"/>
      <c r="G28" s="11">
        <v>3000000</v>
      </c>
      <c r="H28" s="6">
        <v>0</v>
      </c>
      <c r="I28" s="6">
        <v>0</v>
      </c>
      <c r="J28" s="11">
        <f t="shared" si="0"/>
        <v>3000000</v>
      </c>
    </row>
    <row r="29" spans="1:10" ht="18.75">
      <c r="A29" s="44" t="s">
        <v>11</v>
      </c>
      <c r="B29" s="7" t="s">
        <v>672</v>
      </c>
      <c r="C29" s="7"/>
      <c r="D29" s="9" t="s">
        <v>662</v>
      </c>
      <c r="E29" s="43" t="s">
        <v>686</v>
      </c>
      <c r="F29" s="11">
        <v>78.7</v>
      </c>
      <c r="G29" s="11">
        <f>F29*3105+(F29*3105*4.6/100)+50000</f>
        <v>305604.22100000002</v>
      </c>
      <c r="H29" s="6">
        <v>0</v>
      </c>
      <c r="I29" s="6">
        <v>0</v>
      </c>
      <c r="J29" s="11">
        <f t="shared" si="0"/>
        <v>305604.22100000002</v>
      </c>
    </row>
    <row r="30" spans="1:10" ht="18.75">
      <c r="A30" s="46"/>
      <c r="B30" s="7" t="s">
        <v>673</v>
      </c>
      <c r="C30" s="7"/>
      <c r="D30" s="9" t="s">
        <v>662</v>
      </c>
      <c r="E30" s="43"/>
      <c r="F30" s="11"/>
      <c r="G30" s="11">
        <v>3000000</v>
      </c>
      <c r="H30" s="6">
        <v>0</v>
      </c>
      <c r="I30" s="6">
        <v>0</v>
      </c>
      <c r="J30" s="11">
        <f t="shared" si="0"/>
        <v>3000000</v>
      </c>
    </row>
    <row r="31" spans="1:10" ht="18.75">
      <c r="A31" s="44" t="s">
        <v>12</v>
      </c>
      <c r="B31" s="7" t="s">
        <v>672</v>
      </c>
      <c r="C31" s="7"/>
      <c r="D31" s="9" t="s">
        <v>662</v>
      </c>
      <c r="E31" s="43" t="s">
        <v>686</v>
      </c>
      <c r="F31" s="11">
        <v>745.4</v>
      </c>
      <c r="G31" s="11">
        <f>F31*3105+(F31*3105*4.6/100)+50000</f>
        <v>2470932.4819999998</v>
      </c>
      <c r="H31" s="6">
        <v>0</v>
      </c>
      <c r="I31" s="6">
        <v>0</v>
      </c>
      <c r="J31" s="11">
        <f t="shared" si="0"/>
        <v>2470932.4819999998</v>
      </c>
    </row>
    <row r="32" spans="1:10" ht="18.75">
      <c r="A32" s="46"/>
      <c r="B32" s="7" t="s">
        <v>673</v>
      </c>
      <c r="C32" s="7"/>
      <c r="D32" s="9" t="s">
        <v>662</v>
      </c>
      <c r="E32" s="43"/>
      <c r="F32" s="12"/>
      <c r="G32" s="11">
        <v>3000000</v>
      </c>
      <c r="H32" s="6">
        <v>0</v>
      </c>
      <c r="I32" s="6">
        <v>0</v>
      </c>
      <c r="J32" s="11">
        <f t="shared" si="0"/>
        <v>3000000</v>
      </c>
    </row>
    <row r="33" spans="1:11" ht="18.75">
      <c r="A33" s="44" t="s">
        <v>13</v>
      </c>
      <c r="B33" s="7" t="s">
        <v>672</v>
      </c>
      <c r="C33" s="7"/>
      <c r="D33" s="9" t="s">
        <v>662</v>
      </c>
      <c r="E33" s="43" t="s">
        <v>686</v>
      </c>
      <c r="F33" s="11">
        <v>716.8</v>
      </c>
      <c r="G33" s="11">
        <f>F33*3105+(F33*3105*4.6/100)+50000</f>
        <v>2378044.5439999998</v>
      </c>
      <c r="H33" s="6">
        <v>0</v>
      </c>
      <c r="I33" s="6">
        <v>0</v>
      </c>
      <c r="J33" s="11">
        <f t="shared" si="0"/>
        <v>2378044.5439999998</v>
      </c>
    </row>
    <row r="34" spans="1:11" ht="18.75">
      <c r="A34" s="46"/>
      <c r="B34" s="7" t="s">
        <v>673</v>
      </c>
      <c r="C34" s="7"/>
      <c r="D34" s="9" t="s">
        <v>662</v>
      </c>
      <c r="E34" s="43"/>
      <c r="F34" s="11"/>
      <c r="G34" s="11">
        <v>3000000</v>
      </c>
      <c r="H34" s="6">
        <v>0</v>
      </c>
      <c r="I34" s="6">
        <v>0</v>
      </c>
      <c r="J34" s="11">
        <f t="shared" si="0"/>
        <v>3000000</v>
      </c>
    </row>
    <row r="35" spans="1:11" ht="18.75">
      <c r="A35" s="44" t="s">
        <v>14</v>
      </c>
      <c r="B35" s="7" t="s">
        <v>672</v>
      </c>
      <c r="C35" s="7"/>
      <c r="D35" s="9" t="s">
        <v>662</v>
      </c>
      <c r="E35" s="43" t="s">
        <v>686</v>
      </c>
      <c r="F35" s="11">
        <v>717.55</v>
      </c>
      <c r="G35" s="11">
        <f>F35*3105+(F35*3105*4.6/100)+50000</f>
        <v>2380480.4164999998</v>
      </c>
      <c r="H35" s="6">
        <v>0</v>
      </c>
      <c r="I35" s="6">
        <v>0</v>
      </c>
      <c r="J35" s="11">
        <f t="shared" si="0"/>
        <v>2380480.4164999998</v>
      </c>
    </row>
    <row r="36" spans="1:11" ht="18.75">
      <c r="A36" s="46"/>
      <c r="B36" s="7" t="s">
        <v>673</v>
      </c>
      <c r="C36" s="7"/>
      <c r="D36" s="9" t="s">
        <v>662</v>
      </c>
      <c r="E36" s="43"/>
      <c r="F36" s="11"/>
      <c r="G36" s="11">
        <v>3000000</v>
      </c>
      <c r="H36" s="6">
        <v>0</v>
      </c>
      <c r="I36" s="6">
        <v>0</v>
      </c>
      <c r="J36" s="11">
        <f t="shared" si="0"/>
        <v>3000000</v>
      </c>
    </row>
    <row r="37" spans="1:11" ht="18.75">
      <c r="A37" s="44" t="s">
        <v>15</v>
      </c>
      <c r="B37" s="7" t="s">
        <v>672</v>
      </c>
      <c r="C37" s="7"/>
      <c r="D37" s="9" t="s">
        <v>662</v>
      </c>
      <c r="E37" s="43" t="s">
        <v>686</v>
      </c>
      <c r="F37" s="11">
        <v>519.67999999999995</v>
      </c>
      <c r="G37" s="11">
        <f>F37*3105+(F37*3105*4.6/100)+50000</f>
        <v>1737832.2944</v>
      </c>
      <c r="H37" s="6">
        <v>0</v>
      </c>
      <c r="I37" s="6">
        <v>0</v>
      </c>
      <c r="J37" s="11">
        <f t="shared" si="0"/>
        <v>1737832.2944</v>
      </c>
    </row>
    <row r="38" spans="1:11" ht="18.75">
      <c r="A38" s="46"/>
      <c r="B38" s="7" t="s">
        <v>673</v>
      </c>
      <c r="C38" s="7"/>
      <c r="D38" s="9" t="s">
        <v>662</v>
      </c>
      <c r="E38" s="43"/>
      <c r="F38" s="11"/>
      <c r="G38" s="11">
        <v>3000000</v>
      </c>
      <c r="H38" s="6">
        <v>0</v>
      </c>
      <c r="I38" s="6">
        <v>0</v>
      </c>
      <c r="J38" s="11">
        <f t="shared" si="0"/>
        <v>3000000</v>
      </c>
    </row>
    <row r="39" spans="1:11" ht="18.75">
      <c r="A39" s="21" t="s">
        <v>16</v>
      </c>
      <c r="B39" s="7" t="s">
        <v>674</v>
      </c>
      <c r="C39" s="7"/>
      <c r="D39" s="9" t="s">
        <v>662</v>
      </c>
      <c r="E39" s="24" t="s">
        <v>686</v>
      </c>
      <c r="F39" s="12"/>
      <c r="G39" s="11">
        <v>3000000</v>
      </c>
      <c r="H39" s="6">
        <v>0</v>
      </c>
      <c r="I39" s="6">
        <v>0</v>
      </c>
      <c r="J39" s="11">
        <f t="shared" si="0"/>
        <v>3000000</v>
      </c>
    </row>
    <row r="40" spans="1:11" ht="18.75">
      <c r="A40" s="44" t="s">
        <v>17</v>
      </c>
      <c r="B40" s="7" t="s">
        <v>672</v>
      </c>
      <c r="C40" s="7"/>
      <c r="D40" s="9" t="s">
        <v>662</v>
      </c>
      <c r="E40" s="43" t="s">
        <v>686</v>
      </c>
      <c r="F40" s="11">
        <v>531</v>
      </c>
      <c r="G40" s="11">
        <f>F40*3105+(F40*3105*4.6/100)+50000</f>
        <v>1774597.73</v>
      </c>
      <c r="H40" s="6">
        <v>0</v>
      </c>
      <c r="I40" s="6">
        <v>0</v>
      </c>
      <c r="J40" s="11">
        <f t="shared" si="0"/>
        <v>1774597.73</v>
      </c>
    </row>
    <row r="41" spans="1:11" ht="18.75">
      <c r="A41" s="46"/>
      <c r="B41" s="7" t="s">
        <v>673</v>
      </c>
      <c r="C41" s="7"/>
      <c r="D41" s="9" t="s">
        <v>662</v>
      </c>
      <c r="E41" s="43"/>
      <c r="F41" s="12"/>
      <c r="G41" s="11">
        <v>3000000</v>
      </c>
      <c r="H41" s="6">
        <v>0</v>
      </c>
      <c r="I41" s="6">
        <v>0</v>
      </c>
      <c r="J41" s="11">
        <f t="shared" si="0"/>
        <v>3000000</v>
      </c>
    </row>
    <row r="42" spans="1:11" ht="18.75">
      <c r="A42" s="21" t="s">
        <v>18</v>
      </c>
      <c r="B42" s="7" t="s">
        <v>674</v>
      </c>
      <c r="C42" s="7"/>
      <c r="D42" s="9" t="s">
        <v>662</v>
      </c>
      <c r="E42" s="24" t="s">
        <v>686</v>
      </c>
      <c r="F42" s="12"/>
      <c r="G42" s="11">
        <v>3000000</v>
      </c>
      <c r="H42" s="6">
        <v>0</v>
      </c>
      <c r="I42" s="6">
        <v>0</v>
      </c>
      <c r="J42" s="11">
        <f t="shared" si="0"/>
        <v>3000000</v>
      </c>
    </row>
    <row r="43" spans="1:11" ht="18.75">
      <c r="A43" s="21" t="s">
        <v>19</v>
      </c>
      <c r="B43" s="7" t="s">
        <v>674</v>
      </c>
      <c r="C43" s="7"/>
      <c r="D43" s="9" t="s">
        <v>662</v>
      </c>
      <c r="E43" s="24" t="s">
        <v>686</v>
      </c>
      <c r="F43" s="12"/>
      <c r="G43" s="11">
        <v>3000000</v>
      </c>
      <c r="H43" s="6">
        <v>0</v>
      </c>
      <c r="I43" s="6">
        <v>0</v>
      </c>
      <c r="J43" s="11">
        <f t="shared" si="0"/>
        <v>3000000</v>
      </c>
    </row>
    <row r="44" spans="1:11" s="31" customFormat="1" ht="18.75" customHeight="1">
      <c r="A44" s="20" t="s">
        <v>20</v>
      </c>
      <c r="B44" s="2">
        <f>COUNTA(B45:B87)</f>
        <v>43</v>
      </c>
      <c r="C44" s="13"/>
      <c r="D44" s="14"/>
      <c r="E44" s="22"/>
      <c r="F44" s="15"/>
      <c r="G44" s="15">
        <f>SUM(G45:G47)</f>
        <v>7758358.5800000001</v>
      </c>
      <c r="H44" s="5">
        <f>SUM(H45:H87)</f>
        <v>0</v>
      </c>
      <c r="I44" s="5">
        <v>0</v>
      </c>
      <c r="J44" s="15">
        <f>SUM(J45:J47)</f>
        <v>7758358.5800000001</v>
      </c>
      <c r="K44" s="30"/>
    </row>
    <row r="45" spans="1:11" ht="18.75">
      <c r="A45" s="44" t="s">
        <v>21</v>
      </c>
      <c r="B45" s="7" t="s">
        <v>672</v>
      </c>
      <c r="C45" s="7"/>
      <c r="D45" s="9" t="s">
        <v>662</v>
      </c>
      <c r="E45" s="43" t="s">
        <v>686</v>
      </c>
      <c r="F45" s="11">
        <v>526</v>
      </c>
      <c r="G45" s="11">
        <f>F45*3105+(F45*3105*4.6/100)+50000</f>
        <v>1758358.58</v>
      </c>
      <c r="H45" s="6">
        <v>0</v>
      </c>
      <c r="I45" s="6">
        <v>0</v>
      </c>
      <c r="J45" s="11">
        <f t="shared" si="0"/>
        <v>1758358.58</v>
      </c>
    </row>
    <row r="46" spans="1:11" ht="18.75">
      <c r="A46" s="46"/>
      <c r="B46" s="7" t="s">
        <v>673</v>
      </c>
      <c r="C46" s="7"/>
      <c r="D46" s="9" t="s">
        <v>662</v>
      </c>
      <c r="E46" s="43"/>
      <c r="F46" s="12"/>
      <c r="G46" s="11">
        <v>3000000</v>
      </c>
      <c r="H46" s="6">
        <v>0</v>
      </c>
      <c r="I46" s="6">
        <v>0</v>
      </c>
      <c r="J46" s="11">
        <f t="shared" si="0"/>
        <v>3000000</v>
      </c>
    </row>
    <row r="47" spans="1:11" ht="18.75">
      <c r="A47" s="21" t="s">
        <v>22</v>
      </c>
      <c r="B47" s="7" t="s">
        <v>674</v>
      </c>
      <c r="C47" s="7"/>
      <c r="D47" s="9" t="s">
        <v>662</v>
      </c>
      <c r="E47" s="24" t="s">
        <v>686</v>
      </c>
      <c r="F47" s="12"/>
      <c r="G47" s="11">
        <v>3000000</v>
      </c>
      <c r="H47" s="6">
        <v>0</v>
      </c>
      <c r="I47" s="6">
        <v>0</v>
      </c>
      <c r="J47" s="11">
        <f t="shared" si="0"/>
        <v>3000000</v>
      </c>
    </row>
    <row r="48" spans="1:11" ht="37.5">
      <c r="A48" s="3" t="s">
        <v>23</v>
      </c>
      <c r="B48" s="2">
        <f>COUNTA(B49:B99)</f>
        <v>51</v>
      </c>
      <c r="C48" s="13"/>
      <c r="D48" s="14"/>
      <c r="E48" s="25"/>
      <c r="F48" s="15"/>
      <c r="G48" s="15">
        <f>SUM(G49:G99)</f>
        <v>258813851.53199998</v>
      </c>
      <c r="H48" s="5">
        <f>SUM(H49:H99)</f>
        <v>0</v>
      </c>
      <c r="I48" s="5">
        <v>0</v>
      </c>
      <c r="J48" s="15">
        <f>SUM(J49:J99)</f>
        <v>258813851.53199998</v>
      </c>
    </row>
    <row r="49" spans="1:10" ht="18.75">
      <c r="A49" s="44" t="s">
        <v>24</v>
      </c>
      <c r="B49" s="7" t="s">
        <v>669</v>
      </c>
      <c r="C49" s="7" t="s">
        <v>675</v>
      </c>
      <c r="D49" s="9" t="s">
        <v>662</v>
      </c>
      <c r="E49" s="43" t="s">
        <v>686</v>
      </c>
      <c r="F49" s="11">
        <v>520</v>
      </c>
      <c r="G49" s="11">
        <f>F49*3319+(F49*3319*4.6/100)+50000</f>
        <v>1855270.48</v>
      </c>
      <c r="H49" s="6">
        <v>0</v>
      </c>
      <c r="I49" s="6">
        <v>0</v>
      </c>
      <c r="J49" s="11">
        <f t="shared" ref="J49:J99" si="1">G49</f>
        <v>1855270.48</v>
      </c>
    </row>
    <row r="50" spans="1:10" ht="18.75">
      <c r="A50" s="46"/>
      <c r="B50" s="7" t="s">
        <v>671</v>
      </c>
      <c r="C50" s="7"/>
      <c r="D50" s="9" t="s">
        <v>662</v>
      </c>
      <c r="E50" s="43"/>
      <c r="F50" s="11">
        <v>2596.8000000000002</v>
      </c>
      <c r="G50" s="11">
        <f>F50*4320+(F50*4320*4.6/100)+50000</f>
        <v>11784212.096000001</v>
      </c>
      <c r="H50" s="6">
        <v>0</v>
      </c>
      <c r="I50" s="6"/>
      <c r="J50" s="11">
        <f t="shared" si="1"/>
        <v>11784212.096000001</v>
      </c>
    </row>
    <row r="51" spans="1:10" ht="18.75">
      <c r="A51" s="44" t="s">
        <v>25</v>
      </c>
      <c r="B51" s="7" t="s">
        <v>669</v>
      </c>
      <c r="C51" s="7" t="s">
        <v>675</v>
      </c>
      <c r="D51" s="9" t="s">
        <v>662</v>
      </c>
      <c r="E51" s="43" t="s">
        <v>686</v>
      </c>
      <c r="F51" s="11">
        <v>708</v>
      </c>
      <c r="G51" s="11">
        <f>F51*3319+(F51*3319*4.6/100)+50000</f>
        <v>2507945.1919999998</v>
      </c>
      <c r="H51" s="6">
        <v>0</v>
      </c>
      <c r="I51" s="6">
        <v>0</v>
      </c>
      <c r="J51" s="11">
        <f t="shared" si="1"/>
        <v>2507945.1919999998</v>
      </c>
    </row>
    <row r="52" spans="1:10" ht="18.75">
      <c r="A52" s="46"/>
      <c r="B52" s="7" t="s">
        <v>671</v>
      </c>
      <c r="C52" s="7"/>
      <c r="D52" s="9" t="s">
        <v>662</v>
      </c>
      <c r="E52" s="43"/>
      <c r="F52" s="11">
        <v>5350.2</v>
      </c>
      <c r="G52" s="11">
        <f>F52*4320+(F52*4320*4.6/100)+50000</f>
        <v>24226055.743999999</v>
      </c>
      <c r="H52" s="6">
        <v>0</v>
      </c>
      <c r="I52" s="6"/>
      <c r="J52" s="11">
        <f t="shared" si="1"/>
        <v>24226055.743999999</v>
      </c>
    </row>
    <row r="53" spans="1:10" ht="18.75">
      <c r="A53" s="21" t="s">
        <v>26</v>
      </c>
      <c r="B53" s="7" t="s">
        <v>674</v>
      </c>
      <c r="C53" s="7"/>
      <c r="D53" s="9" t="s">
        <v>662</v>
      </c>
      <c r="E53" s="24" t="s">
        <v>686</v>
      </c>
      <c r="F53" s="12"/>
      <c r="G53" s="11">
        <v>3000000</v>
      </c>
      <c r="H53" s="6">
        <v>0</v>
      </c>
      <c r="I53" s="6">
        <v>0</v>
      </c>
      <c r="J53" s="11">
        <f t="shared" si="1"/>
        <v>3000000</v>
      </c>
    </row>
    <row r="54" spans="1:10" ht="18.75">
      <c r="A54" s="21" t="s">
        <v>27</v>
      </c>
      <c r="B54" s="7" t="s">
        <v>674</v>
      </c>
      <c r="C54" s="7"/>
      <c r="D54" s="9" t="s">
        <v>662</v>
      </c>
      <c r="E54" s="24" t="s">
        <v>686</v>
      </c>
      <c r="F54" s="12"/>
      <c r="G54" s="11">
        <v>3000000</v>
      </c>
      <c r="H54" s="6">
        <v>0</v>
      </c>
      <c r="I54" s="6">
        <v>0</v>
      </c>
      <c r="J54" s="11">
        <f t="shared" si="1"/>
        <v>3000000</v>
      </c>
    </row>
    <row r="55" spans="1:10" ht="18.75">
      <c r="A55" s="44" t="s">
        <v>28</v>
      </c>
      <c r="B55" s="7" t="s">
        <v>669</v>
      </c>
      <c r="C55" s="7" t="s">
        <v>675</v>
      </c>
      <c r="D55" s="9" t="s">
        <v>662</v>
      </c>
      <c r="E55" s="43" t="s">
        <v>686</v>
      </c>
      <c r="F55" s="11">
        <v>1185.4000000000001</v>
      </c>
      <c r="G55" s="11">
        <f>F55*3319+(F55*3319*4.6/100)+50000</f>
        <v>4165322.3596000001</v>
      </c>
      <c r="H55" s="6">
        <v>0</v>
      </c>
      <c r="I55" s="6">
        <v>0</v>
      </c>
      <c r="J55" s="11">
        <f t="shared" si="1"/>
        <v>4165322.3596000001</v>
      </c>
    </row>
    <row r="56" spans="1:10" ht="18.75">
      <c r="A56" s="46"/>
      <c r="B56" s="7" t="s">
        <v>671</v>
      </c>
      <c r="C56" s="7"/>
      <c r="D56" s="9" t="s">
        <v>662</v>
      </c>
      <c r="E56" s="43"/>
      <c r="F56" s="11">
        <v>3975.9</v>
      </c>
      <c r="G56" s="11">
        <f>F56*4320+(F56*4320*4.6/100)+50000</f>
        <v>18015978.848000001</v>
      </c>
      <c r="H56" s="6">
        <v>0</v>
      </c>
      <c r="I56" s="6"/>
      <c r="J56" s="11">
        <f t="shared" si="1"/>
        <v>18015978.848000001</v>
      </c>
    </row>
    <row r="57" spans="1:10" ht="18.75">
      <c r="A57" s="21" t="s">
        <v>29</v>
      </c>
      <c r="B57" s="7" t="s">
        <v>671</v>
      </c>
      <c r="C57" s="7"/>
      <c r="D57" s="9" t="s">
        <v>662</v>
      </c>
      <c r="E57" s="24" t="s">
        <v>686</v>
      </c>
      <c r="F57" s="11">
        <v>326.10000000000002</v>
      </c>
      <c r="G57" s="11">
        <f>F57*4320+(F57*4320*4.6/100)+50000</f>
        <v>1523554.5919999999</v>
      </c>
      <c r="H57" s="6">
        <v>0</v>
      </c>
      <c r="I57" s="6">
        <v>0</v>
      </c>
      <c r="J57" s="11">
        <f t="shared" si="1"/>
        <v>1523554.5919999999</v>
      </c>
    </row>
    <row r="58" spans="1:10" ht="18.75">
      <c r="A58" s="21" t="s">
        <v>30</v>
      </c>
      <c r="B58" s="7" t="s">
        <v>674</v>
      </c>
      <c r="C58" s="7"/>
      <c r="D58" s="9" t="s">
        <v>662</v>
      </c>
      <c r="E58" s="24" t="s">
        <v>686</v>
      </c>
      <c r="F58" s="12"/>
      <c r="G58" s="11">
        <v>3000000</v>
      </c>
      <c r="H58" s="6">
        <v>0</v>
      </c>
      <c r="I58" s="6">
        <v>0</v>
      </c>
      <c r="J58" s="11">
        <f t="shared" si="1"/>
        <v>3000000</v>
      </c>
    </row>
    <row r="59" spans="1:10" ht="18.75">
      <c r="A59" s="21" t="s">
        <v>31</v>
      </c>
      <c r="B59" s="7" t="s">
        <v>674</v>
      </c>
      <c r="C59" s="7"/>
      <c r="D59" s="9" t="s">
        <v>662</v>
      </c>
      <c r="E59" s="24" t="s">
        <v>686</v>
      </c>
      <c r="F59" s="12"/>
      <c r="G59" s="11">
        <v>3000000</v>
      </c>
      <c r="H59" s="6">
        <v>0</v>
      </c>
      <c r="I59" s="6">
        <v>0</v>
      </c>
      <c r="J59" s="11">
        <f t="shared" si="1"/>
        <v>3000000</v>
      </c>
    </row>
    <row r="60" spans="1:10" ht="18.75">
      <c r="A60" s="21" t="s">
        <v>32</v>
      </c>
      <c r="B60" s="7" t="s">
        <v>673</v>
      </c>
      <c r="C60" s="7"/>
      <c r="D60" s="9" t="s">
        <v>662</v>
      </c>
      <c r="E60" s="24" t="s">
        <v>686</v>
      </c>
      <c r="F60" s="12"/>
      <c r="G60" s="11">
        <v>3000000</v>
      </c>
      <c r="H60" s="6">
        <v>0</v>
      </c>
      <c r="I60" s="6">
        <v>0</v>
      </c>
      <c r="J60" s="11">
        <f t="shared" si="1"/>
        <v>3000000</v>
      </c>
    </row>
    <row r="61" spans="1:10" ht="18.75">
      <c r="A61" s="44" t="s">
        <v>33</v>
      </c>
      <c r="B61" s="7" t="s">
        <v>669</v>
      </c>
      <c r="C61" s="7" t="s">
        <v>670</v>
      </c>
      <c r="D61" s="9" t="s">
        <v>662</v>
      </c>
      <c r="E61" s="43" t="s">
        <v>686</v>
      </c>
      <c r="F61" s="11">
        <v>400</v>
      </c>
      <c r="G61" s="11">
        <f>F61*4780+(F61*4780*4.6/100)+50000</f>
        <v>2049952</v>
      </c>
      <c r="H61" s="6">
        <v>0</v>
      </c>
      <c r="I61" s="6">
        <v>0</v>
      </c>
      <c r="J61" s="11">
        <f t="shared" si="1"/>
        <v>2049952</v>
      </c>
    </row>
    <row r="62" spans="1:10" ht="18.75">
      <c r="A62" s="46"/>
      <c r="B62" s="7" t="s">
        <v>671</v>
      </c>
      <c r="C62" s="7"/>
      <c r="D62" s="9" t="s">
        <v>662</v>
      </c>
      <c r="E62" s="43"/>
      <c r="F62" s="11">
        <v>630</v>
      </c>
      <c r="G62" s="11">
        <f>F62*4320+(F62*4320*4.6/100)+50000</f>
        <v>2896793.6000000001</v>
      </c>
      <c r="H62" s="6">
        <v>0</v>
      </c>
      <c r="I62" s="6"/>
      <c r="J62" s="11">
        <f t="shared" si="1"/>
        <v>2896793.6000000001</v>
      </c>
    </row>
    <row r="63" spans="1:10" ht="18.75">
      <c r="A63" s="21" t="s">
        <v>34</v>
      </c>
      <c r="B63" s="7" t="s">
        <v>674</v>
      </c>
      <c r="C63" s="7"/>
      <c r="D63" s="9" t="s">
        <v>662</v>
      </c>
      <c r="E63" s="24" t="s">
        <v>686</v>
      </c>
      <c r="F63" s="12"/>
      <c r="G63" s="11">
        <v>3000000</v>
      </c>
      <c r="H63" s="6">
        <v>0</v>
      </c>
      <c r="I63" s="6">
        <v>0</v>
      </c>
      <c r="J63" s="11">
        <f t="shared" si="1"/>
        <v>3000000</v>
      </c>
    </row>
    <row r="64" spans="1:10" ht="18.75">
      <c r="A64" s="44" t="s">
        <v>35</v>
      </c>
      <c r="B64" s="7" t="s">
        <v>672</v>
      </c>
      <c r="C64" s="7"/>
      <c r="D64" s="9" t="s">
        <v>662</v>
      </c>
      <c r="E64" s="43" t="s">
        <v>686</v>
      </c>
      <c r="F64" s="11">
        <v>200</v>
      </c>
      <c r="G64" s="11">
        <f>F64*3105+(F64*3105*4.6/100)+50000</f>
        <v>699566</v>
      </c>
      <c r="H64" s="6">
        <v>0</v>
      </c>
      <c r="I64" s="6">
        <v>0</v>
      </c>
      <c r="J64" s="11">
        <f t="shared" si="1"/>
        <v>699566</v>
      </c>
    </row>
    <row r="65" spans="1:10" ht="18.75">
      <c r="A65" s="46"/>
      <c r="B65" s="7" t="s">
        <v>673</v>
      </c>
      <c r="C65" s="7"/>
      <c r="D65" s="9" t="s">
        <v>662</v>
      </c>
      <c r="E65" s="43"/>
      <c r="F65" s="12"/>
      <c r="G65" s="11">
        <v>3000000</v>
      </c>
      <c r="H65" s="6">
        <v>0</v>
      </c>
      <c r="I65" s="6"/>
      <c r="J65" s="11">
        <f t="shared" si="1"/>
        <v>3000000</v>
      </c>
    </row>
    <row r="66" spans="1:10" ht="18.75">
      <c r="A66" s="44" t="s">
        <v>36</v>
      </c>
      <c r="B66" s="7" t="s">
        <v>672</v>
      </c>
      <c r="C66" s="7"/>
      <c r="D66" s="9" t="s">
        <v>662</v>
      </c>
      <c r="E66" s="43" t="s">
        <v>686</v>
      </c>
      <c r="F66" s="11">
        <v>100</v>
      </c>
      <c r="G66" s="11">
        <f>F66*3105+(F66*3105*4.6/100)+50000</f>
        <v>374783</v>
      </c>
      <c r="H66" s="6">
        <v>0</v>
      </c>
      <c r="I66" s="6">
        <v>0</v>
      </c>
      <c r="J66" s="11">
        <f t="shared" si="1"/>
        <v>374783</v>
      </c>
    </row>
    <row r="67" spans="1:10" ht="18.75">
      <c r="A67" s="46"/>
      <c r="B67" s="7" t="s">
        <v>673</v>
      </c>
      <c r="C67" s="7"/>
      <c r="D67" s="9" t="s">
        <v>662</v>
      </c>
      <c r="E67" s="43"/>
      <c r="F67" s="12"/>
      <c r="G67" s="11">
        <v>3000000</v>
      </c>
      <c r="H67" s="6">
        <v>0</v>
      </c>
      <c r="I67" s="6"/>
      <c r="J67" s="11">
        <f t="shared" si="1"/>
        <v>3000000</v>
      </c>
    </row>
    <row r="68" spans="1:10" ht="18.75">
      <c r="A68" s="44" t="s">
        <v>37</v>
      </c>
      <c r="B68" s="7" t="s">
        <v>669</v>
      </c>
      <c r="C68" s="7" t="s">
        <v>675</v>
      </c>
      <c r="D68" s="9" t="s">
        <v>662</v>
      </c>
      <c r="E68" s="43" t="s">
        <v>686</v>
      </c>
      <c r="F68" s="11">
        <v>1341</v>
      </c>
      <c r="G68" s="11">
        <f>F68*3319+(F68*3319*4.6/100)+50000</f>
        <v>4705514.8339999998</v>
      </c>
      <c r="H68" s="6">
        <v>0</v>
      </c>
      <c r="I68" s="6">
        <v>0</v>
      </c>
      <c r="J68" s="11">
        <f t="shared" si="1"/>
        <v>4705514.8339999998</v>
      </c>
    </row>
    <row r="69" spans="1:10" ht="18.75">
      <c r="A69" s="46"/>
      <c r="B69" s="7" t="s">
        <v>671</v>
      </c>
      <c r="C69" s="7"/>
      <c r="D69" s="9" t="s">
        <v>662</v>
      </c>
      <c r="E69" s="43"/>
      <c r="F69" s="11">
        <v>3330</v>
      </c>
      <c r="G69" s="11">
        <f>F69*4320+(F69*4320*4.6/100)+50000</f>
        <v>15097337.6</v>
      </c>
      <c r="H69" s="6">
        <v>0</v>
      </c>
      <c r="I69" s="6"/>
      <c r="J69" s="11">
        <f t="shared" si="1"/>
        <v>15097337.6</v>
      </c>
    </row>
    <row r="70" spans="1:10" ht="18.75">
      <c r="A70" s="44" t="s">
        <v>38</v>
      </c>
      <c r="B70" s="7" t="s">
        <v>669</v>
      </c>
      <c r="C70" s="7" t="s">
        <v>675</v>
      </c>
      <c r="D70" s="9" t="s">
        <v>662</v>
      </c>
      <c r="E70" s="43" t="s">
        <v>686</v>
      </c>
      <c r="F70" s="11">
        <v>936</v>
      </c>
      <c r="G70" s="11">
        <f>F70*3319+(F70*3319*4.6/100)+50000</f>
        <v>3299486.8640000001</v>
      </c>
      <c r="H70" s="6">
        <v>0</v>
      </c>
      <c r="I70" s="6">
        <v>0</v>
      </c>
      <c r="J70" s="11">
        <f t="shared" si="1"/>
        <v>3299486.8640000001</v>
      </c>
    </row>
    <row r="71" spans="1:10" ht="18.75">
      <c r="A71" s="46"/>
      <c r="B71" s="7" t="s">
        <v>671</v>
      </c>
      <c r="C71" s="7"/>
      <c r="D71" s="9" t="s">
        <v>662</v>
      </c>
      <c r="E71" s="43"/>
      <c r="F71" s="11">
        <v>3150</v>
      </c>
      <c r="G71" s="11">
        <f>F71*4320+(F71*4320*4.6/100)+50000</f>
        <v>14283968</v>
      </c>
      <c r="H71" s="6">
        <v>0</v>
      </c>
      <c r="I71" s="6"/>
      <c r="J71" s="11">
        <f t="shared" si="1"/>
        <v>14283968</v>
      </c>
    </row>
    <row r="72" spans="1:10" ht="18.75">
      <c r="A72" s="44" t="s">
        <v>39</v>
      </c>
      <c r="B72" s="7" t="s">
        <v>669</v>
      </c>
      <c r="C72" s="7" t="s">
        <v>675</v>
      </c>
      <c r="D72" s="9" t="s">
        <v>662</v>
      </c>
      <c r="E72" s="43" t="s">
        <v>688</v>
      </c>
      <c r="F72" s="11">
        <v>280</v>
      </c>
      <c r="G72" s="11">
        <f>F72*3319+(F72*3319*4.6/100)+50000</f>
        <v>1022068.72</v>
      </c>
      <c r="H72" s="6">
        <v>0</v>
      </c>
      <c r="I72" s="6">
        <v>0</v>
      </c>
      <c r="J72" s="11">
        <f t="shared" si="1"/>
        <v>1022068.72</v>
      </c>
    </row>
    <row r="73" spans="1:10" ht="18.75">
      <c r="A73" s="46"/>
      <c r="B73" s="7" t="s">
        <v>671</v>
      </c>
      <c r="C73" s="7"/>
      <c r="D73" s="9" t="s">
        <v>662</v>
      </c>
      <c r="E73" s="43"/>
      <c r="F73" s="11">
        <v>410</v>
      </c>
      <c r="G73" s="11">
        <f>F73*4320+(F73*4320*4.6/100)+50000</f>
        <v>1902675.2</v>
      </c>
      <c r="H73" s="6">
        <v>0</v>
      </c>
      <c r="I73" s="6"/>
      <c r="J73" s="11">
        <f t="shared" si="1"/>
        <v>1902675.2</v>
      </c>
    </row>
    <row r="74" spans="1:10" ht="18.75">
      <c r="A74" s="21" t="s">
        <v>40</v>
      </c>
      <c r="B74" s="7" t="s">
        <v>674</v>
      </c>
      <c r="C74" s="7"/>
      <c r="D74" s="9" t="s">
        <v>662</v>
      </c>
      <c r="E74" s="24" t="s">
        <v>686</v>
      </c>
      <c r="F74" s="12"/>
      <c r="G74" s="11">
        <v>3000000</v>
      </c>
      <c r="H74" s="6">
        <v>0</v>
      </c>
      <c r="I74" s="6">
        <v>0</v>
      </c>
      <c r="J74" s="11">
        <f t="shared" si="1"/>
        <v>3000000</v>
      </c>
    </row>
    <row r="75" spans="1:10" ht="18.75">
      <c r="A75" s="21" t="s">
        <v>41</v>
      </c>
      <c r="B75" s="7" t="s">
        <v>674</v>
      </c>
      <c r="C75" s="7"/>
      <c r="D75" s="9" t="s">
        <v>662</v>
      </c>
      <c r="E75" s="24" t="s">
        <v>686</v>
      </c>
      <c r="F75" s="12"/>
      <c r="G75" s="11">
        <v>3000000</v>
      </c>
      <c r="H75" s="6">
        <v>0</v>
      </c>
      <c r="I75" s="6">
        <v>0</v>
      </c>
      <c r="J75" s="11">
        <f t="shared" si="1"/>
        <v>3000000</v>
      </c>
    </row>
    <row r="76" spans="1:10" ht="18.75">
      <c r="A76" s="44" t="s">
        <v>42</v>
      </c>
      <c r="B76" s="7" t="s">
        <v>669</v>
      </c>
      <c r="C76" s="7" t="s">
        <v>670</v>
      </c>
      <c r="D76" s="9" t="s">
        <v>662</v>
      </c>
      <c r="E76" s="43" t="s">
        <v>686</v>
      </c>
      <c r="F76" s="11">
        <v>311</v>
      </c>
      <c r="G76" s="11">
        <f>F76*4780+(F76*4780*4.6/100)+50000</f>
        <v>1604962.68</v>
      </c>
      <c r="H76" s="6">
        <v>0</v>
      </c>
      <c r="I76" s="6">
        <v>0</v>
      </c>
      <c r="J76" s="11">
        <f t="shared" si="1"/>
        <v>1604962.68</v>
      </c>
    </row>
    <row r="77" spans="1:10" ht="18.75">
      <c r="A77" s="46"/>
      <c r="B77" s="7" t="s">
        <v>671</v>
      </c>
      <c r="C77" s="7"/>
      <c r="D77" s="9" t="s">
        <v>662</v>
      </c>
      <c r="E77" s="43"/>
      <c r="F77" s="11">
        <v>299.89999999999998</v>
      </c>
      <c r="G77" s="11">
        <f>F77*4320+(F77*4320*4.6/100)+50000</f>
        <v>1405164.128</v>
      </c>
      <c r="H77" s="6">
        <v>0</v>
      </c>
      <c r="I77" s="6"/>
      <c r="J77" s="11">
        <f t="shared" si="1"/>
        <v>1405164.128</v>
      </c>
    </row>
    <row r="78" spans="1:10" ht="18.75">
      <c r="A78" s="44" t="s">
        <v>43</v>
      </c>
      <c r="B78" s="7" t="s">
        <v>669</v>
      </c>
      <c r="C78" s="7" t="s">
        <v>675</v>
      </c>
      <c r="D78" s="9" t="s">
        <v>662</v>
      </c>
      <c r="E78" s="43" t="s">
        <v>686</v>
      </c>
      <c r="F78" s="11">
        <v>520</v>
      </c>
      <c r="G78" s="11">
        <f>F78*3319+(F78*3319*4.6/100)+50000</f>
        <v>1855270.48</v>
      </c>
      <c r="H78" s="6">
        <v>0</v>
      </c>
      <c r="I78" s="6">
        <v>0</v>
      </c>
      <c r="J78" s="11">
        <f t="shared" si="1"/>
        <v>1855270.48</v>
      </c>
    </row>
    <row r="79" spans="1:10" ht="18.75">
      <c r="A79" s="46"/>
      <c r="B79" s="7" t="s">
        <v>671</v>
      </c>
      <c r="C79" s="7"/>
      <c r="D79" s="9" t="s">
        <v>662</v>
      </c>
      <c r="E79" s="43"/>
      <c r="F79" s="11">
        <v>2345.1</v>
      </c>
      <c r="G79" s="11">
        <f>F79*4320+(F79*4320*4.6/100)+50000</f>
        <v>10646850.272</v>
      </c>
      <c r="H79" s="6">
        <v>0</v>
      </c>
      <c r="I79" s="6"/>
      <c r="J79" s="11">
        <f t="shared" si="1"/>
        <v>10646850.272</v>
      </c>
    </row>
    <row r="80" spans="1:10" ht="18.75">
      <c r="A80" s="44" t="s">
        <v>44</v>
      </c>
      <c r="B80" s="7" t="s">
        <v>669</v>
      </c>
      <c r="C80" s="7" t="s">
        <v>675</v>
      </c>
      <c r="D80" s="9" t="s">
        <v>662</v>
      </c>
      <c r="E80" s="43" t="s">
        <v>686</v>
      </c>
      <c r="F80" s="11">
        <v>750</v>
      </c>
      <c r="G80" s="11">
        <f>F80*3319+(F80*3319*4.6/100)+50000</f>
        <v>2653755.5</v>
      </c>
      <c r="H80" s="6">
        <v>0</v>
      </c>
      <c r="I80" s="6">
        <v>0</v>
      </c>
      <c r="J80" s="11">
        <f t="shared" si="1"/>
        <v>2653755.5</v>
      </c>
    </row>
    <row r="81" spans="1:10" ht="18.75">
      <c r="A81" s="46"/>
      <c r="B81" s="7" t="s">
        <v>671</v>
      </c>
      <c r="C81" s="7"/>
      <c r="D81" s="9" t="s">
        <v>662</v>
      </c>
      <c r="E81" s="43"/>
      <c r="F81" s="11">
        <v>972</v>
      </c>
      <c r="G81" s="11">
        <f>F81*4320+(F81*4320*4.6/100)+50000</f>
        <v>4442195.84</v>
      </c>
      <c r="H81" s="6">
        <v>0</v>
      </c>
      <c r="I81" s="6"/>
      <c r="J81" s="11">
        <f t="shared" si="1"/>
        <v>4442195.84</v>
      </c>
    </row>
    <row r="82" spans="1:10" ht="18.75">
      <c r="A82" s="44" t="s">
        <v>45</v>
      </c>
      <c r="B82" s="7" t="s">
        <v>672</v>
      </c>
      <c r="C82" s="7"/>
      <c r="D82" s="9" t="s">
        <v>662</v>
      </c>
      <c r="E82" s="43" t="s">
        <v>686</v>
      </c>
      <c r="F82" s="11">
        <v>500</v>
      </c>
      <c r="G82" s="11">
        <f>F82*3105+(F82*3105*4.6/100)+50000</f>
        <v>1673915</v>
      </c>
      <c r="H82" s="6">
        <v>0</v>
      </c>
      <c r="I82" s="6">
        <v>0</v>
      </c>
      <c r="J82" s="11">
        <f t="shared" si="1"/>
        <v>1673915</v>
      </c>
    </row>
    <row r="83" spans="1:10" ht="18.75">
      <c r="A83" s="46"/>
      <c r="B83" s="7" t="s">
        <v>673</v>
      </c>
      <c r="C83" s="7"/>
      <c r="D83" s="9" t="s">
        <v>662</v>
      </c>
      <c r="E83" s="43"/>
      <c r="F83" s="12"/>
      <c r="G83" s="11">
        <v>3000000</v>
      </c>
      <c r="H83" s="6">
        <v>0</v>
      </c>
      <c r="I83" s="6"/>
      <c r="J83" s="11">
        <f t="shared" si="1"/>
        <v>3000000</v>
      </c>
    </row>
    <row r="84" spans="1:10" ht="18.75">
      <c r="A84" s="44" t="s">
        <v>46</v>
      </c>
      <c r="B84" s="7" t="s">
        <v>669</v>
      </c>
      <c r="C84" s="7" t="s">
        <v>675</v>
      </c>
      <c r="D84" s="9" t="s">
        <v>662</v>
      </c>
      <c r="E84" s="43" t="s">
        <v>686</v>
      </c>
      <c r="F84" s="11">
        <v>660</v>
      </c>
      <c r="G84" s="11">
        <f>F84*3319+(F84*3319*4.6/100)+50000</f>
        <v>2341304.84</v>
      </c>
      <c r="H84" s="6">
        <v>0</v>
      </c>
      <c r="I84" s="6">
        <v>0</v>
      </c>
      <c r="J84" s="11">
        <f t="shared" si="1"/>
        <v>2341304.84</v>
      </c>
    </row>
    <row r="85" spans="1:10" ht="18.75">
      <c r="A85" s="46"/>
      <c r="B85" s="7" t="s">
        <v>671</v>
      </c>
      <c r="C85" s="7"/>
      <c r="D85" s="9" t="s">
        <v>662</v>
      </c>
      <c r="E85" s="43"/>
      <c r="F85" s="11">
        <v>972</v>
      </c>
      <c r="G85" s="11">
        <f>F85*4320+(F85*4320*4.6/100)+50000</f>
        <v>4442195.84</v>
      </c>
      <c r="H85" s="6">
        <v>0</v>
      </c>
      <c r="I85" s="6"/>
      <c r="J85" s="11">
        <f t="shared" si="1"/>
        <v>4442195.84</v>
      </c>
    </row>
    <row r="86" spans="1:10" ht="18.75">
      <c r="A86" s="44" t="s">
        <v>47</v>
      </c>
      <c r="B86" s="7" t="s">
        <v>672</v>
      </c>
      <c r="C86" s="7"/>
      <c r="D86" s="9" t="s">
        <v>662</v>
      </c>
      <c r="E86" s="43" t="s">
        <v>686</v>
      </c>
      <c r="F86" s="11">
        <v>496</v>
      </c>
      <c r="G86" s="11">
        <f>F86*3105+(F86*3105*4.6/100)+50000</f>
        <v>1660923.68</v>
      </c>
      <c r="H86" s="6">
        <v>0</v>
      </c>
      <c r="I86" s="6">
        <v>0</v>
      </c>
      <c r="J86" s="11">
        <f t="shared" si="1"/>
        <v>1660923.68</v>
      </c>
    </row>
    <row r="87" spans="1:10" ht="18.75">
      <c r="A87" s="46"/>
      <c r="B87" s="7" t="s">
        <v>673</v>
      </c>
      <c r="C87" s="7"/>
      <c r="D87" s="9" t="s">
        <v>662</v>
      </c>
      <c r="E87" s="43"/>
      <c r="F87" s="12"/>
      <c r="G87" s="11">
        <v>3000000</v>
      </c>
      <c r="H87" s="6">
        <v>0</v>
      </c>
      <c r="I87" s="6"/>
      <c r="J87" s="11">
        <f t="shared" si="1"/>
        <v>3000000</v>
      </c>
    </row>
    <row r="88" spans="1:10" ht="18.75">
      <c r="A88" s="44" t="s">
        <v>48</v>
      </c>
      <c r="B88" s="7" t="s">
        <v>669</v>
      </c>
      <c r="C88" s="7" t="s">
        <v>675</v>
      </c>
      <c r="D88" s="9" t="s">
        <v>662</v>
      </c>
      <c r="E88" s="43" t="s">
        <v>686</v>
      </c>
      <c r="F88" s="11">
        <v>892.7</v>
      </c>
      <c r="G88" s="11">
        <f>F88*3319+(F88*3319*4.6/100)+50000</f>
        <v>3149163.3798000002</v>
      </c>
      <c r="H88" s="6">
        <v>0</v>
      </c>
      <c r="I88" s="6">
        <v>0</v>
      </c>
      <c r="J88" s="11">
        <f t="shared" si="1"/>
        <v>3149163.3798000002</v>
      </c>
    </row>
    <row r="89" spans="1:10" ht="18.75">
      <c r="A89" s="46"/>
      <c r="B89" s="7" t="s">
        <v>671</v>
      </c>
      <c r="C89" s="7"/>
      <c r="D89" s="9" t="s">
        <v>662</v>
      </c>
      <c r="E89" s="43"/>
      <c r="F89" s="11">
        <v>2686.8</v>
      </c>
      <c r="G89" s="11">
        <f>F89*4320+(F89*4320*4.6/100)+50000</f>
        <v>12190896.896</v>
      </c>
      <c r="H89" s="6">
        <v>0</v>
      </c>
      <c r="I89" s="6"/>
      <c r="J89" s="11">
        <f t="shared" si="1"/>
        <v>12190896.896</v>
      </c>
    </row>
    <row r="90" spans="1:10" ht="18.75">
      <c r="A90" s="44" t="s">
        <v>49</v>
      </c>
      <c r="B90" s="7" t="s">
        <v>669</v>
      </c>
      <c r="C90" s="7" t="s">
        <v>675</v>
      </c>
      <c r="D90" s="9" t="s">
        <v>662</v>
      </c>
      <c r="E90" s="43" t="s">
        <v>686</v>
      </c>
      <c r="F90" s="11">
        <v>985.9</v>
      </c>
      <c r="G90" s="11">
        <f>F90*3319+(F90*3319*4.6/100)+50000</f>
        <v>3472723.3966000001</v>
      </c>
      <c r="H90" s="6">
        <v>0</v>
      </c>
      <c r="I90" s="6">
        <v>0</v>
      </c>
      <c r="J90" s="11">
        <f t="shared" si="1"/>
        <v>3472723.3966000001</v>
      </c>
    </row>
    <row r="91" spans="1:10" ht="18.75">
      <c r="A91" s="46"/>
      <c r="B91" s="7" t="s">
        <v>671</v>
      </c>
      <c r="C91" s="7"/>
      <c r="D91" s="9" t="s">
        <v>662</v>
      </c>
      <c r="E91" s="43"/>
      <c r="F91" s="11">
        <v>2687.5</v>
      </c>
      <c r="G91" s="11">
        <f>F91*4320+(F91*4320*4.6/100)+50000</f>
        <v>12194060</v>
      </c>
      <c r="H91" s="6">
        <v>0</v>
      </c>
      <c r="I91" s="6"/>
      <c r="J91" s="11">
        <f t="shared" si="1"/>
        <v>12194060</v>
      </c>
    </row>
    <row r="92" spans="1:10" ht="18.75">
      <c r="A92" s="44" t="s">
        <v>50</v>
      </c>
      <c r="B92" s="7" t="s">
        <v>669</v>
      </c>
      <c r="C92" s="7" t="s">
        <v>675</v>
      </c>
      <c r="D92" s="9" t="s">
        <v>662</v>
      </c>
      <c r="E92" s="43" t="s">
        <v>686</v>
      </c>
      <c r="F92" s="11">
        <v>809</v>
      </c>
      <c r="G92" s="11">
        <f>F92*3319+(F92*3319*4.6/100)+50000</f>
        <v>2858584.2659999998</v>
      </c>
      <c r="H92" s="6">
        <v>0</v>
      </c>
      <c r="I92" s="6">
        <v>0</v>
      </c>
      <c r="J92" s="11">
        <f t="shared" si="1"/>
        <v>2858584.2659999998</v>
      </c>
    </row>
    <row r="93" spans="1:10" ht="18.75">
      <c r="A93" s="46"/>
      <c r="B93" s="7" t="s">
        <v>671</v>
      </c>
      <c r="C93" s="7"/>
      <c r="D93" s="9" t="s">
        <v>662</v>
      </c>
      <c r="E93" s="43"/>
      <c r="F93" s="11">
        <v>1330.1</v>
      </c>
      <c r="G93" s="11">
        <f>F93*4320+(F93*4320*4.6/100)+50000</f>
        <v>6060349.4720000001</v>
      </c>
      <c r="H93" s="6">
        <v>0</v>
      </c>
      <c r="I93" s="6"/>
      <c r="J93" s="11">
        <f t="shared" si="1"/>
        <v>6060349.4720000001</v>
      </c>
    </row>
    <row r="94" spans="1:10" ht="18.75">
      <c r="A94" s="44" t="s">
        <v>51</v>
      </c>
      <c r="B94" s="7" t="s">
        <v>669</v>
      </c>
      <c r="C94" s="7" t="s">
        <v>675</v>
      </c>
      <c r="D94" s="9" t="s">
        <v>662</v>
      </c>
      <c r="E94" s="43" t="s">
        <v>686</v>
      </c>
      <c r="F94" s="11">
        <v>1882</v>
      </c>
      <c r="G94" s="11">
        <f>F94*3319+(F94*3319*4.6/100)+50000</f>
        <v>6583690.4680000003</v>
      </c>
      <c r="H94" s="6">
        <v>0</v>
      </c>
      <c r="I94" s="6">
        <v>0</v>
      </c>
      <c r="J94" s="11">
        <f t="shared" si="1"/>
        <v>6583690.4680000003</v>
      </c>
    </row>
    <row r="95" spans="1:10" ht="18.75">
      <c r="A95" s="46"/>
      <c r="B95" s="7" t="s">
        <v>671</v>
      </c>
      <c r="C95" s="7"/>
      <c r="D95" s="9" t="s">
        <v>662</v>
      </c>
      <c r="E95" s="43"/>
      <c r="F95" s="11">
        <v>3990.1</v>
      </c>
      <c r="G95" s="11">
        <f>F95*4320+(F95*4320*4.6/100)+50000</f>
        <v>18080144.671999998</v>
      </c>
      <c r="H95" s="6">
        <v>0</v>
      </c>
      <c r="I95" s="6"/>
      <c r="J95" s="11">
        <f t="shared" si="1"/>
        <v>18080144.671999998</v>
      </c>
    </row>
    <row r="96" spans="1:10" ht="18.75">
      <c r="A96" s="44" t="s">
        <v>52</v>
      </c>
      <c r="B96" s="7" t="s">
        <v>669</v>
      </c>
      <c r="C96" s="7" t="s">
        <v>675</v>
      </c>
      <c r="D96" s="9" t="s">
        <v>662</v>
      </c>
      <c r="E96" s="43" t="s">
        <v>686</v>
      </c>
      <c r="F96" s="11">
        <v>648</v>
      </c>
      <c r="G96" s="11">
        <f>F96*3319+(F96*3319*4.6/100)+50000</f>
        <v>2299644.7519999999</v>
      </c>
      <c r="H96" s="6">
        <v>0</v>
      </c>
      <c r="I96" s="6">
        <v>0</v>
      </c>
      <c r="J96" s="11">
        <f t="shared" si="1"/>
        <v>2299644.7519999999</v>
      </c>
    </row>
    <row r="97" spans="1:10" ht="18.75">
      <c r="A97" s="46"/>
      <c r="B97" s="7" t="s">
        <v>671</v>
      </c>
      <c r="C97" s="7"/>
      <c r="D97" s="9" t="s">
        <v>662</v>
      </c>
      <c r="E97" s="43"/>
      <c r="F97" s="11">
        <v>1612</v>
      </c>
      <c r="G97" s="11">
        <f>F97*4320+(F97*4320*4.6/100)+50000</f>
        <v>7334176.6399999997</v>
      </c>
      <c r="H97" s="6">
        <v>0</v>
      </c>
      <c r="I97" s="6"/>
      <c r="J97" s="11">
        <f t="shared" si="1"/>
        <v>7334176.6399999997</v>
      </c>
    </row>
    <row r="98" spans="1:10" ht="18.75">
      <c r="A98" s="44" t="s">
        <v>53</v>
      </c>
      <c r="B98" s="7" t="s">
        <v>672</v>
      </c>
      <c r="C98" s="7"/>
      <c r="D98" s="9" t="s">
        <v>662</v>
      </c>
      <c r="E98" s="43" t="s">
        <v>686</v>
      </c>
      <c r="F98" s="11">
        <v>740</v>
      </c>
      <c r="G98" s="11">
        <f>F98*3105+(F98*3105*4.6/100)+50000</f>
        <v>2453394.2000000002</v>
      </c>
      <c r="H98" s="6">
        <v>0</v>
      </c>
      <c r="I98" s="6">
        <v>0</v>
      </c>
      <c r="J98" s="11">
        <f t="shared" si="1"/>
        <v>2453394.2000000002</v>
      </c>
    </row>
    <row r="99" spans="1:10" ht="18.75">
      <c r="A99" s="46"/>
      <c r="B99" s="7" t="s">
        <v>673</v>
      </c>
      <c r="C99" s="7"/>
      <c r="D99" s="9" t="s">
        <v>662</v>
      </c>
      <c r="E99" s="43"/>
      <c r="F99" s="12"/>
      <c r="G99" s="11">
        <v>3000000</v>
      </c>
      <c r="H99" s="6">
        <v>0</v>
      </c>
      <c r="I99" s="6"/>
      <c r="J99" s="11">
        <f t="shared" si="1"/>
        <v>3000000</v>
      </c>
    </row>
    <row r="100" spans="1:10" ht="37.5">
      <c r="A100" s="3" t="s">
        <v>54</v>
      </c>
      <c r="B100" s="2">
        <f>COUNTA(B101:B132)</f>
        <v>32</v>
      </c>
      <c r="C100" s="13"/>
      <c r="D100" s="14"/>
      <c r="E100" s="25"/>
      <c r="F100" s="15"/>
      <c r="G100" s="15">
        <f>SUM(G101:G132)</f>
        <v>107131812.79450002</v>
      </c>
      <c r="H100" s="5">
        <v>0</v>
      </c>
      <c r="I100" s="5">
        <v>0</v>
      </c>
      <c r="J100" s="15">
        <f>SUM(J101:J132)</f>
        <v>107131812.79450002</v>
      </c>
    </row>
    <row r="101" spans="1:10" ht="18.75">
      <c r="A101" s="44" t="s">
        <v>55</v>
      </c>
      <c r="B101" s="7" t="s">
        <v>669</v>
      </c>
      <c r="C101" s="7" t="s">
        <v>670</v>
      </c>
      <c r="D101" s="9" t="s">
        <v>662</v>
      </c>
      <c r="E101" s="43" t="s">
        <v>686</v>
      </c>
      <c r="F101" s="11">
        <v>782</v>
      </c>
      <c r="G101" s="11">
        <f>F101*4780+(F101*4780*4.6/100)+50000</f>
        <v>3959906.16</v>
      </c>
      <c r="H101" s="6">
        <v>0</v>
      </c>
      <c r="I101" s="6">
        <v>0</v>
      </c>
      <c r="J101" s="11">
        <f t="shared" ref="J101:J132" si="2">G101</f>
        <v>3959906.16</v>
      </c>
    </row>
    <row r="102" spans="1:10" ht="18.75">
      <c r="A102" s="46"/>
      <c r="B102" s="7" t="s">
        <v>671</v>
      </c>
      <c r="C102" s="7"/>
      <c r="D102" s="9" t="s">
        <v>662</v>
      </c>
      <c r="E102" s="43"/>
      <c r="F102" s="11">
        <v>1505</v>
      </c>
      <c r="G102" s="11">
        <f>F102*4320+(F102*4320*4.6/100)+50000</f>
        <v>6850673.5999999996</v>
      </c>
      <c r="H102" s="6"/>
      <c r="I102" s="6"/>
      <c r="J102" s="11">
        <f t="shared" si="2"/>
        <v>6850673.5999999996</v>
      </c>
    </row>
    <row r="103" spans="1:10" ht="18.75">
      <c r="A103" s="21" t="s">
        <v>56</v>
      </c>
      <c r="B103" s="7" t="s">
        <v>674</v>
      </c>
      <c r="C103" s="7"/>
      <c r="D103" s="9" t="s">
        <v>662</v>
      </c>
      <c r="E103" s="24" t="s">
        <v>686</v>
      </c>
      <c r="F103" s="12"/>
      <c r="G103" s="11">
        <v>3000000</v>
      </c>
      <c r="H103" s="6">
        <v>0</v>
      </c>
      <c r="I103" s="6">
        <v>0</v>
      </c>
      <c r="J103" s="11">
        <f t="shared" si="2"/>
        <v>3000000</v>
      </c>
    </row>
    <row r="104" spans="1:10" ht="18.75">
      <c r="A104" s="44" t="s">
        <v>57</v>
      </c>
      <c r="B104" s="7" t="s">
        <v>672</v>
      </c>
      <c r="C104" s="7"/>
      <c r="D104" s="9" t="s">
        <v>662</v>
      </c>
      <c r="E104" s="43" t="s">
        <v>686</v>
      </c>
      <c r="F104" s="11">
        <v>1096.3499999999999</v>
      </c>
      <c r="G104" s="11">
        <f>F104*3105+(F104*3105*4.6/100)+50000</f>
        <v>3610758.4204999995</v>
      </c>
      <c r="H104" s="6">
        <v>0</v>
      </c>
      <c r="I104" s="6">
        <v>0</v>
      </c>
      <c r="J104" s="11">
        <f t="shared" si="2"/>
        <v>3610758.4204999995</v>
      </c>
    </row>
    <row r="105" spans="1:10" ht="18.75">
      <c r="A105" s="46"/>
      <c r="B105" s="7" t="s">
        <v>673</v>
      </c>
      <c r="C105" s="7"/>
      <c r="D105" s="9" t="s">
        <v>662</v>
      </c>
      <c r="E105" s="43"/>
      <c r="F105" s="12"/>
      <c r="G105" s="11">
        <v>3000000</v>
      </c>
      <c r="H105" s="6"/>
      <c r="I105" s="6"/>
      <c r="J105" s="11">
        <f t="shared" si="2"/>
        <v>3000000</v>
      </c>
    </row>
    <row r="106" spans="1:10" ht="18.75">
      <c r="A106" s="44" t="s">
        <v>58</v>
      </c>
      <c r="B106" s="7" t="s">
        <v>672</v>
      </c>
      <c r="C106" s="7"/>
      <c r="D106" s="9" t="s">
        <v>662</v>
      </c>
      <c r="E106" s="43" t="s">
        <v>686</v>
      </c>
      <c r="F106" s="12"/>
      <c r="G106" s="11">
        <v>2000000</v>
      </c>
      <c r="H106" s="6">
        <v>0</v>
      </c>
      <c r="I106" s="6">
        <v>0</v>
      </c>
      <c r="J106" s="11">
        <f t="shared" si="2"/>
        <v>2000000</v>
      </c>
    </row>
    <row r="107" spans="1:10" ht="18.75">
      <c r="A107" s="46"/>
      <c r="B107" s="7" t="s">
        <v>673</v>
      </c>
      <c r="C107" s="7"/>
      <c r="D107" s="9" t="s">
        <v>662</v>
      </c>
      <c r="E107" s="43"/>
      <c r="F107" s="12"/>
      <c r="G107" s="11">
        <v>3000000</v>
      </c>
      <c r="H107" s="6"/>
      <c r="I107" s="6"/>
      <c r="J107" s="11">
        <f t="shared" si="2"/>
        <v>3000000</v>
      </c>
    </row>
    <row r="108" spans="1:10" ht="18.75">
      <c r="A108" s="44" t="s">
        <v>59</v>
      </c>
      <c r="B108" s="7" t="s">
        <v>669</v>
      </c>
      <c r="C108" s="7" t="s">
        <v>670</v>
      </c>
      <c r="D108" s="9" t="s">
        <v>662</v>
      </c>
      <c r="E108" s="43" t="s">
        <v>686</v>
      </c>
      <c r="F108" s="11">
        <v>860</v>
      </c>
      <c r="G108" s="11">
        <f>F108*4780+(F108*4780*4.6/100)+50000</f>
        <v>4349896.8</v>
      </c>
      <c r="H108" s="6">
        <v>0</v>
      </c>
      <c r="I108" s="6">
        <v>0</v>
      </c>
      <c r="J108" s="11">
        <f t="shared" si="2"/>
        <v>4349896.8</v>
      </c>
    </row>
    <row r="109" spans="1:10" ht="18.75">
      <c r="A109" s="46"/>
      <c r="B109" s="7" t="s">
        <v>671</v>
      </c>
      <c r="C109" s="7"/>
      <c r="D109" s="9" t="s">
        <v>662</v>
      </c>
      <c r="E109" s="43"/>
      <c r="F109" s="11">
        <v>1347</v>
      </c>
      <c r="G109" s="11">
        <f>F109*4320+(F109*4320*4.6/100)+50000</f>
        <v>6136715.8399999999</v>
      </c>
      <c r="H109" s="6"/>
      <c r="I109" s="6"/>
      <c r="J109" s="11">
        <f t="shared" si="2"/>
        <v>6136715.8399999999</v>
      </c>
    </row>
    <row r="110" spans="1:10" ht="18.75">
      <c r="A110" s="44" t="s">
        <v>60</v>
      </c>
      <c r="B110" s="7" t="s">
        <v>669</v>
      </c>
      <c r="C110" s="7" t="s">
        <v>670</v>
      </c>
      <c r="D110" s="9" t="s">
        <v>662</v>
      </c>
      <c r="E110" s="43" t="s">
        <v>686</v>
      </c>
      <c r="F110" s="11">
        <v>860</v>
      </c>
      <c r="G110" s="11">
        <f>F110*4780+(F110*4780*4.6/100)+50000</f>
        <v>4349896.8</v>
      </c>
      <c r="H110" s="6">
        <v>0</v>
      </c>
      <c r="I110" s="6">
        <v>0</v>
      </c>
      <c r="J110" s="11">
        <f t="shared" si="2"/>
        <v>4349896.8</v>
      </c>
    </row>
    <row r="111" spans="1:10" ht="18.75">
      <c r="A111" s="46"/>
      <c r="B111" s="7" t="s">
        <v>671</v>
      </c>
      <c r="C111" s="7"/>
      <c r="D111" s="9" t="s">
        <v>662</v>
      </c>
      <c r="E111" s="43"/>
      <c r="F111" s="11">
        <v>1780</v>
      </c>
      <c r="G111" s="11">
        <f>F111*4320+(F111*4320*4.6/100)+50000</f>
        <v>8093321.5999999996</v>
      </c>
      <c r="H111" s="6"/>
      <c r="I111" s="6"/>
      <c r="J111" s="11">
        <f t="shared" si="2"/>
        <v>8093321.5999999996</v>
      </c>
    </row>
    <row r="112" spans="1:10" ht="18.75">
      <c r="A112" s="21" t="s">
        <v>61</v>
      </c>
      <c r="B112" s="7" t="s">
        <v>671</v>
      </c>
      <c r="C112" s="7"/>
      <c r="D112" s="9" t="s">
        <v>662</v>
      </c>
      <c r="E112" s="24" t="s">
        <v>686</v>
      </c>
      <c r="F112" s="11">
        <v>470</v>
      </c>
      <c r="G112" s="11">
        <f>F112*4320+(F112*4320*4.6/100)+50000</f>
        <v>2173798.3999999999</v>
      </c>
      <c r="H112" s="6">
        <v>0</v>
      </c>
      <c r="I112" s="6">
        <v>0</v>
      </c>
      <c r="J112" s="11">
        <f t="shared" si="2"/>
        <v>2173798.3999999999</v>
      </c>
    </row>
    <row r="113" spans="1:10" ht="18.75">
      <c r="A113" s="44" t="s">
        <v>62</v>
      </c>
      <c r="B113" s="7" t="s">
        <v>669</v>
      </c>
      <c r="C113" s="7" t="s">
        <v>670</v>
      </c>
      <c r="D113" s="9" t="s">
        <v>662</v>
      </c>
      <c r="E113" s="43" t="s">
        <v>686</v>
      </c>
      <c r="F113" s="11">
        <v>440</v>
      </c>
      <c r="G113" s="11">
        <f>F113*4780+(F113*4780*4.6/100)+50000</f>
        <v>2249947.2000000002</v>
      </c>
      <c r="H113" s="6">
        <v>0</v>
      </c>
      <c r="I113" s="6">
        <v>0</v>
      </c>
      <c r="J113" s="11">
        <f t="shared" si="2"/>
        <v>2249947.2000000002</v>
      </c>
    </row>
    <row r="114" spans="1:10" ht="18.75">
      <c r="A114" s="46"/>
      <c r="B114" s="7" t="s">
        <v>671</v>
      </c>
      <c r="C114" s="7"/>
      <c r="D114" s="9" t="s">
        <v>662</v>
      </c>
      <c r="E114" s="43"/>
      <c r="F114" s="11">
        <v>385</v>
      </c>
      <c r="G114" s="11">
        <f>F114*4320+(F114*4320*4.6/100)+50000</f>
        <v>1789707.2</v>
      </c>
      <c r="H114" s="6"/>
      <c r="I114" s="6"/>
      <c r="J114" s="11">
        <f t="shared" si="2"/>
        <v>1789707.2</v>
      </c>
    </row>
    <row r="115" spans="1:10" ht="18.75">
      <c r="A115" s="44" t="s">
        <v>63</v>
      </c>
      <c r="B115" s="7" t="s">
        <v>669</v>
      </c>
      <c r="C115" s="7" t="s">
        <v>670</v>
      </c>
      <c r="D115" s="9" t="s">
        <v>662</v>
      </c>
      <c r="E115" s="43" t="s">
        <v>686</v>
      </c>
      <c r="F115" s="11">
        <v>800</v>
      </c>
      <c r="G115" s="11">
        <f>F115*4780+(F115*4780*4.6/100)+50000</f>
        <v>4049904</v>
      </c>
      <c r="H115" s="6">
        <v>0</v>
      </c>
      <c r="I115" s="6">
        <v>0</v>
      </c>
      <c r="J115" s="11">
        <f t="shared" si="2"/>
        <v>4049904</v>
      </c>
    </row>
    <row r="116" spans="1:10" ht="18.75">
      <c r="A116" s="46"/>
      <c r="B116" s="7" t="s">
        <v>671</v>
      </c>
      <c r="C116" s="7"/>
      <c r="D116" s="9" t="s">
        <v>662</v>
      </c>
      <c r="E116" s="43"/>
      <c r="F116" s="11">
        <v>850</v>
      </c>
      <c r="G116" s="11">
        <f>F116*4320+(F116*4320*4.6/100)+50000</f>
        <v>3890912</v>
      </c>
      <c r="H116" s="6"/>
      <c r="I116" s="6"/>
      <c r="J116" s="11">
        <f t="shared" si="2"/>
        <v>3890912</v>
      </c>
    </row>
    <row r="117" spans="1:10" ht="18.75">
      <c r="A117" s="21" t="s">
        <v>64</v>
      </c>
      <c r="B117" s="7" t="s">
        <v>674</v>
      </c>
      <c r="C117" s="7"/>
      <c r="D117" s="9" t="s">
        <v>662</v>
      </c>
      <c r="E117" s="24" t="s">
        <v>686</v>
      </c>
      <c r="F117" s="12"/>
      <c r="G117" s="11">
        <v>3000000</v>
      </c>
      <c r="H117" s="6">
        <v>0</v>
      </c>
      <c r="I117" s="6">
        <v>0</v>
      </c>
      <c r="J117" s="11">
        <f t="shared" si="2"/>
        <v>3000000</v>
      </c>
    </row>
    <row r="118" spans="1:10" ht="18.75">
      <c r="A118" s="21" t="s">
        <v>65</v>
      </c>
      <c r="B118" s="7" t="s">
        <v>674</v>
      </c>
      <c r="C118" s="7"/>
      <c r="D118" s="9" t="s">
        <v>662</v>
      </c>
      <c r="E118" s="24" t="s">
        <v>686</v>
      </c>
      <c r="F118" s="12"/>
      <c r="G118" s="11">
        <v>3000000</v>
      </c>
      <c r="H118" s="6">
        <v>0</v>
      </c>
      <c r="I118" s="6">
        <v>0</v>
      </c>
      <c r="J118" s="11">
        <f t="shared" si="2"/>
        <v>3000000</v>
      </c>
    </row>
    <row r="119" spans="1:10" ht="18.75">
      <c r="A119" s="21" t="s">
        <v>66</v>
      </c>
      <c r="B119" s="7" t="s">
        <v>672</v>
      </c>
      <c r="C119" s="7"/>
      <c r="D119" s="9" t="s">
        <v>662</v>
      </c>
      <c r="E119" s="24" t="s">
        <v>686</v>
      </c>
      <c r="F119" s="12"/>
      <c r="G119" s="11">
        <v>2000000</v>
      </c>
      <c r="H119" s="6">
        <v>0</v>
      </c>
      <c r="I119" s="6">
        <v>0</v>
      </c>
      <c r="J119" s="11">
        <f t="shared" si="2"/>
        <v>2000000</v>
      </c>
    </row>
    <row r="120" spans="1:10" ht="18.75">
      <c r="A120" s="21" t="s">
        <v>67</v>
      </c>
      <c r="B120" s="7" t="s">
        <v>671</v>
      </c>
      <c r="C120" s="7"/>
      <c r="D120" s="9" t="s">
        <v>662</v>
      </c>
      <c r="E120" s="24" t="s">
        <v>686</v>
      </c>
      <c r="F120" s="11">
        <v>440.8</v>
      </c>
      <c r="G120" s="11">
        <f>F120*4320+(F120*4320*4.6/100)+50000</f>
        <v>2041851.7760000001</v>
      </c>
      <c r="H120" s="6">
        <v>0</v>
      </c>
      <c r="I120" s="6">
        <v>0</v>
      </c>
      <c r="J120" s="11">
        <f t="shared" si="2"/>
        <v>2041851.7760000001</v>
      </c>
    </row>
    <row r="121" spans="1:10" ht="18.75">
      <c r="A121" s="44" t="s">
        <v>68</v>
      </c>
      <c r="B121" s="7" t="s">
        <v>669</v>
      </c>
      <c r="C121" s="7" t="s">
        <v>670</v>
      </c>
      <c r="D121" s="9" t="s">
        <v>662</v>
      </c>
      <c r="E121" s="43" t="s">
        <v>686</v>
      </c>
      <c r="F121" s="11">
        <v>284.60000000000002</v>
      </c>
      <c r="G121" s="11">
        <f>F121*4780+(F121*4780*4.6/100)+50000</f>
        <v>1472965.848</v>
      </c>
      <c r="H121" s="6">
        <v>0</v>
      </c>
      <c r="I121" s="6">
        <v>0</v>
      </c>
      <c r="J121" s="11">
        <f t="shared" si="2"/>
        <v>1472965.848</v>
      </c>
    </row>
    <row r="122" spans="1:10" ht="18.75">
      <c r="A122" s="46"/>
      <c r="B122" s="7" t="s">
        <v>671</v>
      </c>
      <c r="C122" s="7"/>
      <c r="D122" s="9" t="s">
        <v>662</v>
      </c>
      <c r="E122" s="43"/>
      <c r="F122" s="11">
        <v>335</v>
      </c>
      <c r="G122" s="11">
        <f>F122*4320+(F122*4320*4.6/100)+50000</f>
        <v>1563771.2</v>
      </c>
      <c r="H122" s="6"/>
      <c r="I122" s="6"/>
      <c r="J122" s="11">
        <f t="shared" si="2"/>
        <v>1563771.2</v>
      </c>
    </row>
    <row r="123" spans="1:10" ht="18.75">
      <c r="A123" s="21" t="s">
        <v>69</v>
      </c>
      <c r="B123" s="7" t="s">
        <v>674</v>
      </c>
      <c r="C123" s="7"/>
      <c r="D123" s="9" t="s">
        <v>662</v>
      </c>
      <c r="E123" s="24" t="s">
        <v>686</v>
      </c>
      <c r="F123" s="12"/>
      <c r="G123" s="11">
        <v>3000000</v>
      </c>
      <c r="H123" s="6">
        <v>0</v>
      </c>
      <c r="I123" s="6">
        <v>0</v>
      </c>
      <c r="J123" s="11">
        <f t="shared" si="2"/>
        <v>3000000</v>
      </c>
    </row>
    <row r="124" spans="1:10" ht="18.75">
      <c r="A124" s="44" t="s">
        <v>70</v>
      </c>
      <c r="B124" s="7" t="s">
        <v>672</v>
      </c>
      <c r="C124" s="7"/>
      <c r="D124" s="9" t="s">
        <v>662</v>
      </c>
      <c r="E124" s="43" t="s">
        <v>686</v>
      </c>
      <c r="F124" s="11">
        <v>171</v>
      </c>
      <c r="G124" s="11">
        <f>F124*3105+(F124*3105*4.6/100)+50000</f>
        <v>605378.93000000005</v>
      </c>
      <c r="H124" s="6">
        <v>0</v>
      </c>
      <c r="I124" s="6">
        <v>0</v>
      </c>
      <c r="J124" s="11">
        <f t="shared" si="2"/>
        <v>605378.93000000005</v>
      </c>
    </row>
    <row r="125" spans="1:10" ht="18.75">
      <c r="A125" s="46"/>
      <c r="B125" s="7" t="s">
        <v>673</v>
      </c>
      <c r="C125" s="7"/>
      <c r="D125" s="9" t="s">
        <v>662</v>
      </c>
      <c r="E125" s="43"/>
      <c r="F125" s="12"/>
      <c r="G125" s="11">
        <v>3000000</v>
      </c>
      <c r="H125" s="6"/>
      <c r="I125" s="6"/>
      <c r="J125" s="11">
        <f t="shared" si="2"/>
        <v>3000000</v>
      </c>
    </row>
    <row r="126" spans="1:10" ht="18.75">
      <c r="A126" s="44" t="s">
        <v>71</v>
      </c>
      <c r="B126" s="7" t="s">
        <v>672</v>
      </c>
      <c r="C126" s="7"/>
      <c r="D126" s="9" t="s">
        <v>662</v>
      </c>
      <c r="E126" s="43" t="s">
        <v>686</v>
      </c>
      <c r="F126" s="11">
        <v>1494</v>
      </c>
      <c r="G126" s="11">
        <f>F126*3105+(F126*3105*4.6/100)+50000</f>
        <v>4902258.0199999996</v>
      </c>
      <c r="H126" s="6">
        <v>0</v>
      </c>
      <c r="I126" s="6">
        <v>0</v>
      </c>
      <c r="J126" s="11">
        <f t="shared" si="2"/>
        <v>4902258.0199999996</v>
      </c>
    </row>
    <row r="127" spans="1:10" ht="18.75">
      <c r="A127" s="46"/>
      <c r="B127" s="7" t="s">
        <v>673</v>
      </c>
      <c r="C127" s="7"/>
      <c r="D127" s="9" t="s">
        <v>662</v>
      </c>
      <c r="E127" s="43"/>
      <c r="F127" s="12"/>
      <c r="G127" s="11">
        <v>3000000</v>
      </c>
      <c r="H127" s="6"/>
      <c r="I127" s="6"/>
      <c r="J127" s="11">
        <f t="shared" si="2"/>
        <v>3000000</v>
      </c>
    </row>
    <row r="128" spans="1:10" ht="18.75">
      <c r="A128" s="44" t="s">
        <v>72</v>
      </c>
      <c r="B128" s="7" t="s">
        <v>669</v>
      </c>
      <c r="C128" s="7" t="s">
        <v>670</v>
      </c>
      <c r="D128" s="9" t="s">
        <v>662</v>
      </c>
      <c r="E128" s="43" t="s">
        <v>686</v>
      </c>
      <c r="F128" s="11">
        <v>727</v>
      </c>
      <c r="G128" s="11">
        <f>F128*4780+(F128*4780*4.6/100)+50000</f>
        <v>3684912.76</v>
      </c>
      <c r="H128" s="6">
        <v>0</v>
      </c>
      <c r="I128" s="6">
        <v>0</v>
      </c>
      <c r="J128" s="11">
        <f t="shared" si="2"/>
        <v>3684912.76</v>
      </c>
    </row>
    <row r="129" spans="1:10" ht="18.75">
      <c r="A129" s="46"/>
      <c r="B129" s="7" t="s">
        <v>671</v>
      </c>
      <c r="C129" s="7"/>
      <c r="D129" s="9" t="s">
        <v>662</v>
      </c>
      <c r="E129" s="43"/>
      <c r="F129" s="11">
        <v>1390</v>
      </c>
      <c r="G129" s="11">
        <f>F129*4320+(F129*4320*4.6/100)+50000</f>
        <v>6331020.7999999998</v>
      </c>
      <c r="H129" s="6"/>
      <c r="I129" s="6"/>
      <c r="J129" s="11">
        <f t="shared" si="2"/>
        <v>6331020.7999999998</v>
      </c>
    </row>
    <row r="130" spans="1:10" ht="18.75">
      <c r="A130" s="44" t="s">
        <v>73</v>
      </c>
      <c r="B130" s="7" t="s">
        <v>669</v>
      </c>
      <c r="C130" s="7" t="s">
        <v>670</v>
      </c>
      <c r="D130" s="9" t="s">
        <v>662</v>
      </c>
      <c r="E130" s="43" t="s">
        <v>686</v>
      </c>
      <c r="F130" s="11">
        <v>530</v>
      </c>
      <c r="G130" s="11">
        <f>F130*4780+(F130*4780*4.6/100)+50000</f>
        <v>2699936.4</v>
      </c>
      <c r="H130" s="6">
        <v>0</v>
      </c>
      <c r="I130" s="6">
        <v>0</v>
      </c>
      <c r="J130" s="11">
        <f t="shared" si="2"/>
        <v>2699936.4</v>
      </c>
    </row>
    <row r="131" spans="1:10" ht="18.75">
      <c r="A131" s="46"/>
      <c r="B131" s="7" t="s">
        <v>671</v>
      </c>
      <c r="C131" s="7"/>
      <c r="D131" s="9" t="s">
        <v>662</v>
      </c>
      <c r="E131" s="43"/>
      <c r="F131" s="11">
        <v>282</v>
      </c>
      <c r="G131" s="11">
        <f>F131*4320+(F131*4320*4.6/100)+50000</f>
        <v>1324279.04</v>
      </c>
      <c r="H131" s="6"/>
      <c r="I131" s="6"/>
      <c r="J131" s="11">
        <f t="shared" si="2"/>
        <v>1324279.04</v>
      </c>
    </row>
    <row r="132" spans="1:10" ht="18.75">
      <c r="A132" s="21" t="s">
        <v>74</v>
      </c>
      <c r="B132" s="7" t="s">
        <v>673</v>
      </c>
      <c r="C132" s="7"/>
      <c r="D132" s="9" t="s">
        <v>662</v>
      </c>
      <c r="E132" s="24" t="s">
        <v>686</v>
      </c>
      <c r="F132" s="12"/>
      <c r="G132" s="11">
        <v>3000000</v>
      </c>
      <c r="H132" s="6">
        <v>0</v>
      </c>
      <c r="I132" s="6">
        <v>0</v>
      </c>
      <c r="J132" s="11">
        <f t="shared" si="2"/>
        <v>3000000</v>
      </c>
    </row>
    <row r="133" spans="1:10" ht="37.5">
      <c r="A133" s="3" t="s">
        <v>75</v>
      </c>
      <c r="B133" s="2">
        <f>COUNTA(B134:B245)</f>
        <v>112</v>
      </c>
      <c r="C133" s="13"/>
      <c r="D133" s="14"/>
      <c r="E133" s="25"/>
      <c r="F133" s="15"/>
      <c r="G133" s="15">
        <f>SUM(G134:G245)</f>
        <v>315803538.33149999</v>
      </c>
      <c r="H133" s="5">
        <v>0</v>
      </c>
      <c r="I133" s="5">
        <v>0</v>
      </c>
      <c r="J133" s="15">
        <f>SUM(J134:J245)</f>
        <v>315803538.33149999</v>
      </c>
    </row>
    <row r="134" spans="1:10" ht="18.75">
      <c r="A134" s="21" t="s">
        <v>76</v>
      </c>
      <c r="B134" s="7" t="s">
        <v>674</v>
      </c>
      <c r="C134" s="7"/>
      <c r="D134" s="9" t="s">
        <v>662</v>
      </c>
      <c r="E134" s="24" t="s">
        <v>686</v>
      </c>
      <c r="F134" s="12"/>
      <c r="G134" s="11">
        <v>3000000</v>
      </c>
      <c r="H134" s="6">
        <v>0</v>
      </c>
      <c r="I134" s="6">
        <v>0</v>
      </c>
      <c r="J134" s="11">
        <f t="shared" ref="J134:J197" si="3">G134</f>
        <v>3000000</v>
      </c>
    </row>
    <row r="135" spans="1:10" ht="18.75">
      <c r="A135" s="44" t="s">
        <v>77</v>
      </c>
      <c r="B135" s="7" t="s">
        <v>669</v>
      </c>
      <c r="C135" s="7" t="s">
        <v>670</v>
      </c>
      <c r="D135" s="9" t="s">
        <v>662</v>
      </c>
      <c r="E135" s="43" t="s">
        <v>686</v>
      </c>
      <c r="F135" s="11">
        <v>550</v>
      </c>
      <c r="G135" s="11">
        <f>F135*4780+(F135*4780*4.6/100)+50000</f>
        <v>2799934</v>
      </c>
      <c r="H135" s="6">
        <v>0</v>
      </c>
      <c r="I135" s="6">
        <v>0</v>
      </c>
      <c r="J135" s="11">
        <f t="shared" si="3"/>
        <v>2799934</v>
      </c>
    </row>
    <row r="136" spans="1:10" ht="18.75">
      <c r="A136" s="46"/>
      <c r="B136" s="7" t="s">
        <v>671</v>
      </c>
      <c r="C136" s="7"/>
      <c r="D136" s="9" t="s">
        <v>662</v>
      </c>
      <c r="E136" s="43"/>
      <c r="F136" s="11">
        <v>576</v>
      </c>
      <c r="G136" s="11">
        <f>F136*4320+(F136*4320*4.6/100)+50000</f>
        <v>2652782.7200000002</v>
      </c>
      <c r="H136" s="6"/>
      <c r="I136" s="6"/>
      <c r="J136" s="11">
        <f t="shared" si="3"/>
        <v>2652782.7200000002</v>
      </c>
    </row>
    <row r="137" spans="1:10" ht="18.75">
      <c r="A137" s="44" t="s">
        <v>78</v>
      </c>
      <c r="B137" s="7" t="s">
        <v>669</v>
      </c>
      <c r="C137" s="7" t="s">
        <v>670</v>
      </c>
      <c r="D137" s="9" t="s">
        <v>662</v>
      </c>
      <c r="E137" s="43" t="s">
        <v>686</v>
      </c>
      <c r="F137" s="11">
        <v>586</v>
      </c>
      <c r="G137" s="11">
        <f>F137*4780+(F137*4780*4.6/100)+50000</f>
        <v>2979929.68</v>
      </c>
      <c r="H137" s="6">
        <v>0</v>
      </c>
      <c r="I137" s="6">
        <v>0</v>
      </c>
      <c r="J137" s="11">
        <f t="shared" si="3"/>
        <v>2979929.68</v>
      </c>
    </row>
    <row r="138" spans="1:10" ht="18.75">
      <c r="A138" s="46"/>
      <c r="B138" s="7" t="s">
        <v>671</v>
      </c>
      <c r="C138" s="7"/>
      <c r="D138" s="9" t="s">
        <v>662</v>
      </c>
      <c r="E138" s="43"/>
      <c r="F138" s="11">
        <v>714</v>
      </c>
      <c r="G138" s="11">
        <f>F138*4320+(F138*4320*4.6/100)+50000</f>
        <v>3276366.08</v>
      </c>
      <c r="H138" s="6"/>
      <c r="I138" s="6"/>
      <c r="J138" s="11">
        <f t="shared" si="3"/>
        <v>3276366.08</v>
      </c>
    </row>
    <row r="139" spans="1:10" ht="18.75">
      <c r="A139" s="44" t="s">
        <v>79</v>
      </c>
      <c r="B139" s="7" t="s">
        <v>669</v>
      </c>
      <c r="C139" s="7" t="s">
        <v>675</v>
      </c>
      <c r="D139" s="9" t="s">
        <v>662</v>
      </c>
      <c r="E139" s="43" t="s">
        <v>686</v>
      </c>
      <c r="F139" s="11">
        <v>499</v>
      </c>
      <c r="G139" s="11">
        <f>F139*3319+(F139*3319*4.6/100)+50000</f>
        <v>1782365.3259999999</v>
      </c>
      <c r="H139" s="6">
        <v>0</v>
      </c>
      <c r="I139" s="6">
        <v>0</v>
      </c>
      <c r="J139" s="11">
        <f t="shared" si="3"/>
        <v>1782365.3259999999</v>
      </c>
    </row>
    <row r="140" spans="1:10" ht="18.75">
      <c r="A140" s="46"/>
      <c r="B140" s="7" t="s">
        <v>671</v>
      </c>
      <c r="C140" s="7"/>
      <c r="D140" s="9" t="s">
        <v>662</v>
      </c>
      <c r="E140" s="43"/>
      <c r="F140" s="11">
        <v>1102</v>
      </c>
      <c r="G140" s="11">
        <f>F140*4320+(F140*4320*4.6/100)+50000</f>
        <v>5029629.4400000004</v>
      </c>
      <c r="H140" s="6"/>
      <c r="I140" s="6"/>
      <c r="J140" s="11">
        <f t="shared" si="3"/>
        <v>5029629.4400000004</v>
      </c>
    </row>
    <row r="141" spans="1:10" ht="18.75">
      <c r="A141" s="44" t="s">
        <v>80</v>
      </c>
      <c r="B141" s="7" t="s">
        <v>669</v>
      </c>
      <c r="C141" s="7" t="s">
        <v>670</v>
      </c>
      <c r="D141" s="9" t="s">
        <v>662</v>
      </c>
      <c r="E141" s="43" t="s">
        <v>686</v>
      </c>
      <c r="F141" s="11">
        <v>309</v>
      </c>
      <c r="G141" s="11">
        <f>F141*4780+(F141*4780*4.6/100)+50000</f>
        <v>1594962.92</v>
      </c>
      <c r="H141" s="6">
        <v>0</v>
      </c>
      <c r="I141" s="6">
        <v>0</v>
      </c>
      <c r="J141" s="11">
        <f t="shared" si="3"/>
        <v>1594962.92</v>
      </c>
    </row>
    <row r="142" spans="1:10" ht="18.75">
      <c r="A142" s="46"/>
      <c r="B142" s="7" t="s">
        <v>671</v>
      </c>
      <c r="C142" s="7"/>
      <c r="D142" s="9" t="s">
        <v>662</v>
      </c>
      <c r="E142" s="43"/>
      <c r="F142" s="11">
        <v>372</v>
      </c>
      <c r="G142" s="11">
        <f>F142*4320+(F142*4320*4.6/100)+50000</f>
        <v>1730963.84</v>
      </c>
      <c r="H142" s="6"/>
      <c r="I142" s="6"/>
      <c r="J142" s="11">
        <f t="shared" si="3"/>
        <v>1730963.84</v>
      </c>
    </row>
    <row r="143" spans="1:10" ht="18.75">
      <c r="A143" s="44" t="s">
        <v>81</v>
      </c>
      <c r="B143" s="7" t="s">
        <v>669</v>
      </c>
      <c r="C143" s="7" t="s">
        <v>675</v>
      </c>
      <c r="D143" s="9" t="s">
        <v>662</v>
      </c>
      <c r="E143" s="43" t="s">
        <v>686</v>
      </c>
      <c r="F143" s="11">
        <v>420</v>
      </c>
      <c r="G143" s="11">
        <f>F143*3319+(F143*3319*4.6/100)+50000</f>
        <v>1508103.08</v>
      </c>
      <c r="H143" s="6">
        <v>0</v>
      </c>
      <c r="I143" s="6">
        <v>0</v>
      </c>
      <c r="J143" s="11">
        <f t="shared" si="3"/>
        <v>1508103.08</v>
      </c>
    </row>
    <row r="144" spans="1:10" ht="18.75">
      <c r="A144" s="46"/>
      <c r="B144" s="7" t="s">
        <v>671</v>
      </c>
      <c r="C144" s="7"/>
      <c r="D144" s="9" t="s">
        <v>662</v>
      </c>
      <c r="E144" s="43"/>
      <c r="F144" s="11">
        <v>1196</v>
      </c>
      <c r="G144" s="11">
        <f>F144*4320+(F144*4320*4.6/100)+50000</f>
        <v>5454389.1200000001</v>
      </c>
      <c r="H144" s="6"/>
      <c r="I144" s="6"/>
      <c r="J144" s="11">
        <f t="shared" si="3"/>
        <v>5454389.1200000001</v>
      </c>
    </row>
    <row r="145" spans="1:10" ht="18.75">
      <c r="A145" s="44" t="s">
        <v>82</v>
      </c>
      <c r="B145" s="7" t="s">
        <v>669</v>
      </c>
      <c r="C145" s="7" t="s">
        <v>670</v>
      </c>
      <c r="D145" s="9" t="s">
        <v>662</v>
      </c>
      <c r="E145" s="43" t="s">
        <v>686</v>
      </c>
      <c r="F145" s="11">
        <v>390</v>
      </c>
      <c r="G145" s="11">
        <f>F145*4780+(F145*4780*4.6/100)+50000</f>
        <v>1999953.2</v>
      </c>
      <c r="H145" s="6">
        <v>0</v>
      </c>
      <c r="I145" s="6">
        <v>0</v>
      </c>
      <c r="J145" s="11">
        <f t="shared" si="3"/>
        <v>1999953.2</v>
      </c>
    </row>
    <row r="146" spans="1:10" ht="18.75">
      <c r="A146" s="46"/>
      <c r="B146" s="7" t="s">
        <v>671</v>
      </c>
      <c r="C146" s="7"/>
      <c r="D146" s="9" t="s">
        <v>662</v>
      </c>
      <c r="E146" s="43"/>
      <c r="F146" s="11">
        <v>642</v>
      </c>
      <c r="G146" s="11">
        <f>F146*4320+(F146*4320*4.6/100)+50000</f>
        <v>2951018.2399999998</v>
      </c>
      <c r="H146" s="6"/>
      <c r="I146" s="6"/>
      <c r="J146" s="11">
        <f t="shared" si="3"/>
        <v>2951018.2399999998</v>
      </c>
    </row>
    <row r="147" spans="1:10" ht="18.75">
      <c r="A147" s="44" t="s">
        <v>83</v>
      </c>
      <c r="B147" s="7" t="s">
        <v>669</v>
      </c>
      <c r="C147" s="7" t="s">
        <v>670</v>
      </c>
      <c r="D147" s="9" t="s">
        <v>662</v>
      </c>
      <c r="E147" s="43" t="s">
        <v>686</v>
      </c>
      <c r="F147" s="11">
        <v>378</v>
      </c>
      <c r="G147" s="11">
        <f>F147*4780+(F147*4780*4.6/100)+50000</f>
        <v>1939954.64</v>
      </c>
      <c r="H147" s="6">
        <v>0</v>
      </c>
      <c r="I147" s="6">
        <v>0</v>
      </c>
      <c r="J147" s="11">
        <f t="shared" si="3"/>
        <v>1939954.64</v>
      </c>
    </row>
    <row r="148" spans="1:10" ht="18.75">
      <c r="A148" s="46"/>
      <c r="B148" s="7" t="s">
        <v>671</v>
      </c>
      <c r="C148" s="7"/>
      <c r="D148" s="9" t="s">
        <v>662</v>
      </c>
      <c r="E148" s="43"/>
      <c r="F148" s="11">
        <v>631</v>
      </c>
      <c r="G148" s="11">
        <f>F148*4320+(F148*4320*4.6/100)+50000</f>
        <v>2901312.32</v>
      </c>
      <c r="H148" s="6"/>
      <c r="I148" s="6"/>
      <c r="J148" s="11">
        <f t="shared" si="3"/>
        <v>2901312.32</v>
      </c>
    </row>
    <row r="149" spans="1:10" ht="18.75">
      <c r="A149" s="21" t="s">
        <v>84</v>
      </c>
      <c r="B149" s="7" t="s">
        <v>674</v>
      </c>
      <c r="C149" s="7"/>
      <c r="D149" s="9" t="s">
        <v>662</v>
      </c>
      <c r="E149" s="24" t="s">
        <v>686</v>
      </c>
      <c r="F149" s="11"/>
      <c r="G149" s="11">
        <v>3000000</v>
      </c>
      <c r="H149" s="6">
        <v>0</v>
      </c>
      <c r="I149" s="6">
        <v>0</v>
      </c>
      <c r="J149" s="11">
        <f t="shared" si="3"/>
        <v>3000000</v>
      </c>
    </row>
    <row r="150" spans="1:10" ht="18.75">
      <c r="A150" s="44" t="s">
        <v>85</v>
      </c>
      <c r="B150" s="7" t="s">
        <v>660</v>
      </c>
      <c r="C150" s="8" t="s">
        <v>677</v>
      </c>
      <c r="D150" s="9" t="s">
        <v>662</v>
      </c>
      <c r="E150" s="43" t="s">
        <v>686</v>
      </c>
      <c r="F150" s="16" t="s">
        <v>676</v>
      </c>
      <c r="G150" s="11">
        <f>2328194+41033</f>
        <v>2369227</v>
      </c>
      <c r="H150" s="6">
        <v>0</v>
      </c>
      <c r="I150" s="6">
        <v>0</v>
      </c>
      <c r="J150" s="11">
        <f t="shared" si="3"/>
        <v>2369227</v>
      </c>
    </row>
    <row r="151" spans="1:10" ht="18.75">
      <c r="A151" s="45"/>
      <c r="B151" s="7" t="s">
        <v>660</v>
      </c>
      <c r="C151" s="8" t="s">
        <v>678</v>
      </c>
      <c r="D151" s="9" t="s">
        <v>662</v>
      </c>
      <c r="E151" s="43"/>
      <c r="F151" s="16" t="s">
        <v>676</v>
      </c>
      <c r="G151" s="11">
        <f>2328194+41033</f>
        <v>2369227</v>
      </c>
      <c r="H151" s="6"/>
      <c r="I151" s="6"/>
      <c r="J151" s="11">
        <f t="shared" si="3"/>
        <v>2369227</v>
      </c>
    </row>
    <row r="152" spans="1:10" ht="18.75">
      <c r="A152" s="46"/>
      <c r="B152" s="7" t="s">
        <v>660</v>
      </c>
      <c r="C152" s="8" t="s">
        <v>679</v>
      </c>
      <c r="D152" s="9" t="s">
        <v>662</v>
      </c>
      <c r="E152" s="43"/>
      <c r="F152" s="16" t="s">
        <v>676</v>
      </c>
      <c r="G152" s="11">
        <f>2328194+41033</f>
        <v>2369227</v>
      </c>
      <c r="H152" s="6"/>
      <c r="I152" s="6"/>
      <c r="J152" s="11">
        <f t="shared" si="3"/>
        <v>2369227</v>
      </c>
    </row>
    <row r="153" spans="1:10" ht="18.75">
      <c r="A153" s="44" t="s">
        <v>86</v>
      </c>
      <c r="B153" s="7" t="s">
        <v>660</v>
      </c>
      <c r="C153" s="8" t="s">
        <v>661</v>
      </c>
      <c r="D153" s="9" t="s">
        <v>662</v>
      </c>
      <c r="E153" s="43" t="s">
        <v>686</v>
      </c>
      <c r="F153" s="16" t="s">
        <v>676</v>
      </c>
      <c r="G153" s="11">
        <v>2328194</v>
      </c>
      <c r="H153" s="6">
        <v>0</v>
      </c>
      <c r="I153" s="6">
        <v>0</v>
      </c>
      <c r="J153" s="11">
        <f t="shared" si="3"/>
        <v>2328194</v>
      </c>
    </row>
    <row r="154" spans="1:10" ht="18.75">
      <c r="A154" s="45"/>
      <c r="B154" s="7" t="s">
        <v>660</v>
      </c>
      <c r="C154" s="8" t="s">
        <v>663</v>
      </c>
      <c r="D154" s="9" t="s">
        <v>662</v>
      </c>
      <c r="E154" s="43"/>
      <c r="F154" s="16" t="s">
        <v>676</v>
      </c>
      <c r="G154" s="11">
        <v>2328194</v>
      </c>
      <c r="H154" s="6"/>
      <c r="I154" s="6"/>
      <c r="J154" s="11">
        <f t="shared" si="3"/>
        <v>2328194</v>
      </c>
    </row>
    <row r="155" spans="1:10" ht="18.75">
      <c r="A155" s="45"/>
      <c r="B155" s="7" t="s">
        <v>660</v>
      </c>
      <c r="C155" s="8" t="s">
        <v>664</v>
      </c>
      <c r="D155" s="9" t="s">
        <v>662</v>
      </c>
      <c r="E155" s="43"/>
      <c r="F155" s="16" t="s">
        <v>676</v>
      </c>
      <c r="G155" s="11">
        <v>2328194</v>
      </c>
      <c r="H155" s="6"/>
      <c r="I155" s="6"/>
      <c r="J155" s="11">
        <f t="shared" si="3"/>
        <v>2328194</v>
      </c>
    </row>
    <row r="156" spans="1:10" ht="18.75">
      <c r="A156" s="45"/>
      <c r="B156" s="7" t="s">
        <v>660</v>
      </c>
      <c r="C156" s="8" t="s">
        <v>665</v>
      </c>
      <c r="D156" s="9" t="s">
        <v>662</v>
      </c>
      <c r="E156" s="43"/>
      <c r="F156" s="16" t="s">
        <v>676</v>
      </c>
      <c r="G156" s="11">
        <v>2328194</v>
      </c>
      <c r="H156" s="6"/>
      <c r="I156" s="6"/>
      <c r="J156" s="11">
        <f t="shared" si="3"/>
        <v>2328194</v>
      </c>
    </row>
    <row r="157" spans="1:10" ht="18.75">
      <c r="A157" s="45"/>
      <c r="B157" s="7" t="s">
        <v>660</v>
      </c>
      <c r="C157" s="8" t="s">
        <v>666</v>
      </c>
      <c r="D157" s="9" t="s">
        <v>662</v>
      </c>
      <c r="E157" s="43"/>
      <c r="F157" s="16" t="s">
        <v>676</v>
      </c>
      <c r="G157" s="11">
        <v>2328194</v>
      </c>
      <c r="H157" s="6"/>
      <c r="I157" s="6"/>
      <c r="J157" s="11">
        <f t="shared" si="3"/>
        <v>2328194</v>
      </c>
    </row>
    <row r="158" spans="1:10" ht="18.75">
      <c r="A158" s="46"/>
      <c r="B158" s="7" t="s">
        <v>660</v>
      </c>
      <c r="C158" s="8" t="s">
        <v>667</v>
      </c>
      <c r="D158" s="9" t="s">
        <v>662</v>
      </c>
      <c r="E158" s="43"/>
      <c r="F158" s="16" t="s">
        <v>676</v>
      </c>
      <c r="G158" s="11">
        <v>2328194</v>
      </c>
      <c r="H158" s="6"/>
      <c r="I158" s="6"/>
      <c r="J158" s="11">
        <f t="shared" si="3"/>
        <v>2328194</v>
      </c>
    </row>
    <row r="159" spans="1:10" ht="18.75">
      <c r="A159" s="44" t="s">
        <v>87</v>
      </c>
      <c r="B159" s="7" t="s">
        <v>660</v>
      </c>
      <c r="C159" s="8" t="s">
        <v>661</v>
      </c>
      <c r="D159" s="9" t="s">
        <v>662</v>
      </c>
      <c r="E159" s="43" t="s">
        <v>686</v>
      </c>
      <c r="F159" s="16" t="s">
        <v>676</v>
      </c>
      <c r="G159" s="11">
        <v>2328194</v>
      </c>
      <c r="H159" s="6">
        <v>0</v>
      </c>
      <c r="I159" s="6">
        <v>0</v>
      </c>
      <c r="J159" s="11">
        <f t="shared" si="3"/>
        <v>2328194</v>
      </c>
    </row>
    <row r="160" spans="1:10" ht="18.75">
      <c r="A160" s="45"/>
      <c r="B160" s="7" t="s">
        <v>660</v>
      </c>
      <c r="C160" s="8" t="s">
        <v>663</v>
      </c>
      <c r="D160" s="9" t="s">
        <v>662</v>
      </c>
      <c r="E160" s="43"/>
      <c r="F160" s="16" t="s">
        <v>676</v>
      </c>
      <c r="G160" s="11">
        <v>2328194</v>
      </c>
      <c r="H160" s="6"/>
      <c r="I160" s="6"/>
      <c r="J160" s="11">
        <f t="shared" si="3"/>
        <v>2328194</v>
      </c>
    </row>
    <row r="161" spans="1:10" ht="18.75">
      <c r="A161" s="45"/>
      <c r="B161" s="7" t="s">
        <v>660</v>
      </c>
      <c r="C161" s="8" t="s">
        <v>664</v>
      </c>
      <c r="D161" s="9" t="s">
        <v>662</v>
      </c>
      <c r="E161" s="43"/>
      <c r="F161" s="16" t="s">
        <v>676</v>
      </c>
      <c r="G161" s="11">
        <v>2328194</v>
      </c>
      <c r="H161" s="6"/>
      <c r="I161" s="6"/>
      <c r="J161" s="11">
        <f t="shared" si="3"/>
        <v>2328194</v>
      </c>
    </row>
    <row r="162" spans="1:10" ht="18.75">
      <c r="A162" s="46"/>
      <c r="B162" s="7" t="s">
        <v>660</v>
      </c>
      <c r="C162" s="8" t="s">
        <v>665</v>
      </c>
      <c r="D162" s="9" t="s">
        <v>662</v>
      </c>
      <c r="E162" s="43"/>
      <c r="F162" s="16" t="s">
        <v>676</v>
      </c>
      <c r="G162" s="11">
        <v>2328194</v>
      </c>
      <c r="H162" s="6"/>
      <c r="I162" s="6"/>
      <c r="J162" s="11">
        <f t="shared" si="3"/>
        <v>2328194</v>
      </c>
    </row>
    <row r="163" spans="1:10" ht="18.75">
      <c r="A163" s="44" t="s">
        <v>88</v>
      </c>
      <c r="B163" s="7" t="s">
        <v>660</v>
      </c>
      <c r="C163" s="8" t="s">
        <v>677</v>
      </c>
      <c r="D163" s="9" t="s">
        <v>662</v>
      </c>
      <c r="E163" s="43" t="s">
        <v>686</v>
      </c>
      <c r="F163" s="16" t="s">
        <v>676</v>
      </c>
      <c r="G163" s="11">
        <f t="shared" ref="G163:G168" si="4">2328194+41033</f>
        <v>2369227</v>
      </c>
      <c r="H163" s="6">
        <v>0</v>
      </c>
      <c r="I163" s="6">
        <v>0</v>
      </c>
      <c r="J163" s="11">
        <f t="shared" si="3"/>
        <v>2369227</v>
      </c>
    </row>
    <row r="164" spans="1:10" ht="18.75">
      <c r="A164" s="45"/>
      <c r="B164" s="7" t="s">
        <v>660</v>
      </c>
      <c r="C164" s="8" t="s">
        <v>678</v>
      </c>
      <c r="D164" s="9" t="s">
        <v>662</v>
      </c>
      <c r="E164" s="43"/>
      <c r="F164" s="16" t="s">
        <v>676</v>
      </c>
      <c r="G164" s="11">
        <f t="shared" si="4"/>
        <v>2369227</v>
      </c>
      <c r="H164" s="6"/>
      <c r="I164" s="6"/>
      <c r="J164" s="11">
        <f t="shared" si="3"/>
        <v>2369227</v>
      </c>
    </row>
    <row r="165" spans="1:10" ht="18.75">
      <c r="A165" s="45"/>
      <c r="B165" s="7" t="s">
        <v>660</v>
      </c>
      <c r="C165" s="8" t="s">
        <v>679</v>
      </c>
      <c r="D165" s="9" t="s">
        <v>662</v>
      </c>
      <c r="E165" s="43"/>
      <c r="F165" s="16" t="s">
        <v>676</v>
      </c>
      <c r="G165" s="11">
        <f t="shared" si="4"/>
        <v>2369227</v>
      </c>
      <c r="H165" s="6"/>
      <c r="I165" s="6"/>
      <c r="J165" s="11">
        <f t="shared" si="3"/>
        <v>2369227</v>
      </c>
    </row>
    <row r="166" spans="1:10" ht="18.75">
      <c r="A166" s="45"/>
      <c r="B166" s="7" t="s">
        <v>660</v>
      </c>
      <c r="C166" s="8" t="s">
        <v>680</v>
      </c>
      <c r="D166" s="9" t="s">
        <v>662</v>
      </c>
      <c r="E166" s="43"/>
      <c r="F166" s="16" t="s">
        <v>676</v>
      </c>
      <c r="G166" s="11">
        <f t="shared" si="4"/>
        <v>2369227</v>
      </c>
      <c r="H166" s="6"/>
      <c r="I166" s="6"/>
      <c r="J166" s="11">
        <f t="shared" si="3"/>
        <v>2369227</v>
      </c>
    </row>
    <row r="167" spans="1:10" ht="18.75">
      <c r="A167" s="45"/>
      <c r="B167" s="7" t="s">
        <v>660</v>
      </c>
      <c r="C167" s="8" t="s">
        <v>681</v>
      </c>
      <c r="D167" s="9" t="s">
        <v>662</v>
      </c>
      <c r="E167" s="43"/>
      <c r="F167" s="16" t="s">
        <v>676</v>
      </c>
      <c r="G167" s="11">
        <f t="shared" si="4"/>
        <v>2369227</v>
      </c>
      <c r="H167" s="6"/>
      <c r="I167" s="6"/>
      <c r="J167" s="11">
        <f t="shared" si="3"/>
        <v>2369227</v>
      </c>
    </row>
    <row r="168" spans="1:10" ht="18.75">
      <c r="A168" s="46"/>
      <c r="B168" s="7" t="s">
        <v>660</v>
      </c>
      <c r="C168" s="8" t="s">
        <v>682</v>
      </c>
      <c r="D168" s="9" t="s">
        <v>662</v>
      </c>
      <c r="E168" s="43"/>
      <c r="F168" s="16" t="s">
        <v>676</v>
      </c>
      <c r="G168" s="11">
        <f t="shared" si="4"/>
        <v>2369227</v>
      </c>
      <c r="H168" s="6"/>
      <c r="I168" s="6"/>
      <c r="J168" s="11">
        <f t="shared" si="3"/>
        <v>2369227</v>
      </c>
    </row>
    <row r="169" spans="1:10" ht="18.75">
      <c r="A169" s="44" t="s">
        <v>89</v>
      </c>
      <c r="B169" s="7" t="s">
        <v>660</v>
      </c>
      <c r="C169" s="8" t="s">
        <v>661</v>
      </c>
      <c r="D169" s="9" t="s">
        <v>662</v>
      </c>
      <c r="E169" s="43" t="s">
        <v>686</v>
      </c>
      <c r="F169" s="16" t="s">
        <v>676</v>
      </c>
      <c r="G169" s="11">
        <v>2328194</v>
      </c>
      <c r="H169" s="6">
        <v>0</v>
      </c>
      <c r="I169" s="6">
        <v>0</v>
      </c>
      <c r="J169" s="11">
        <f t="shared" si="3"/>
        <v>2328194</v>
      </c>
    </row>
    <row r="170" spans="1:10" ht="18.75">
      <c r="A170" s="46"/>
      <c r="B170" s="7" t="s">
        <v>660</v>
      </c>
      <c r="C170" s="8" t="s">
        <v>663</v>
      </c>
      <c r="D170" s="9" t="s">
        <v>662</v>
      </c>
      <c r="E170" s="43"/>
      <c r="F170" s="16" t="s">
        <v>676</v>
      </c>
      <c r="G170" s="11">
        <v>2328194</v>
      </c>
      <c r="H170" s="6"/>
      <c r="I170" s="6"/>
      <c r="J170" s="11">
        <f t="shared" si="3"/>
        <v>2328194</v>
      </c>
    </row>
    <row r="171" spans="1:10" ht="18.75">
      <c r="A171" s="44" t="s">
        <v>90</v>
      </c>
      <c r="B171" s="7" t="s">
        <v>660</v>
      </c>
      <c r="C171" s="8" t="s">
        <v>677</v>
      </c>
      <c r="D171" s="9" t="s">
        <v>662</v>
      </c>
      <c r="E171" s="43" t="s">
        <v>686</v>
      </c>
      <c r="F171" s="16" t="s">
        <v>676</v>
      </c>
      <c r="G171" s="11">
        <f>2328194+41033</f>
        <v>2369227</v>
      </c>
      <c r="H171" s="6">
        <v>0</v>
      </c>
      <c r="I171" s="6">
        <v>0</v>
      </c>
      <c r="J171" s="11">
        <f t="shared" si="3"/>
        <v>2369227</v>
      </c>
    </row>
    <row r="172" spans="1:10" ht="18.75">
      <c r="A172" s="45"/>
      <c r="B172" s="7" t="s">
        <v>660</v>
      </c>
      <c r="C172" s="8" t="s">
        <v>678</v>
      </c>
      <c r="D172" s="9" t="s">
        <v>662</v>
      </c>
      <c r="E172" s="43"/>
      <c r="F172" s="16" t="s">
        <v>676</v>
      </c>
      <c r="G172" s="11">
        <f>2328194+41033</f>
        <v>2369227</v>
      </c>
      <c r="H172" s="6"/>
      <c r="I172" s="6"/>
      <c r="J172" s="11">
        <f t="shared" si="3"/>
        <v>2369227</v>
      </c>
    </row>
    <row r="173" spans="1:10" ht="18.75">
      <c r="A173" s="45"/>
      <c r="B173" s="7" t="s">
        <v>660</v>
      </c>
      <c r="C173" s="8" t="s">
        <v>679</v>
      </c>
      <c r="D173" s="9" t="s">
        <v>662</v>
      </c>
      <c r="E173" s="43"/>
      <c r="F173" s="16" t="s">
        <v>676</v>
      </c>
      <c r="G173" s="11">
        <f>2328194+41033</f>
        <v>2369227</v>
      </c>
      <c r="H173" s="6"/>
      <c r="I173" s="6"/>
      <c r="J173" s="11">
        <f t="shared" si="3"/>
        <v>2369227</v>
      </c>
    </row>
    <row r="174" spans="1:10" ht="18.75">
      <c r="A174" s="46"/>
      <c r="B174" s="7" t="s">
        <v>660</v>
      </c>
      <c r="C174" s="8" t="s">
        <v>680</v>
      </c>
      <c r="D174" s="9" t="s">
        <v>662</v>
      </c>
      <c r="E174" s="43"/>
      <c r="F174" s="16" t="s">
        <v>676</v>
      </c>
      <c r="G174" s="11">
        <f>2328194+41033</f>
        <v>2369227</v>
      </c>
      <c r="H174" s="6"/>
      <c r="I174" s="6"/>
      <c r="J174" s="11">
        <f t="shared" si="3"/>
        <v>2369227</v>
      </c>
    </row>
    <row r="175" spans="1:10" ht="18.75">
      <c r="A175" s="44" t="s">
        <v>91</v>
      </c>
      <c r="B175" s="7" t="s">
        <v>660</v>
      </c>
      <c r="C175" s="8" t="s">
        <v>661</v>
      </c>
      <c r="D175" s="9" t="s">
        <v>662</v>
      </c>
      <c r="E175" s="43" t="s">
        <v>687</v>
      </c>
      <c r="F175" s="16" t="s">
        <v>676</v>
      </c>
      <c r="G175" s="11">
        <v>2328194</v>
      </c>
      <c r="H175" s="6">
        <v>0</v>
      </c>
      <c r="I175" s="6">
        <v>0</v>
      </c>
      <c r="J175" s="11">
        <f t="shared" si="3"/>
        <v>2328194</v>
      </c>
    </row>
    <row r="176" spans="1:10" ht="18.75">
      <c r="A176" s="45"/>
      <c r="B176" s="7" t="s">
        <v>660</v>
      </c>
      <c r="C176" s="8" t="s">
        <v>663</v>
      </c>
      <c r="D176" s="9" t="s">
        <v>662</v>
      </c>
      <c r="E176" s="43"/>
      <c r="F176" s="16" t="s">
        <v>676</v>
      </c>
      <c r="G176" s="11">
        <v>2328194</v>
      </c>
      <c r="H176" s="6"/>
      <c r="I176" s="6"/>
      <c r="J176" s="11">
        <f t="shared" si="3"/>
        <v>2328194</v>
      </c>
    </row>
    <row r="177" spans="1:10" ht="18.75">
      <c r="A177" s="45"/>
      <c r="B177" s="7" t="s">
        <v>660</v>
      </c>
      <c r="C177" s="8" t="s">
        <v>664</v>
      </c>
      <c r="D177" s="9" t="s">
        <v>662</v>
      </c>
      <c r="E177" s="43"/>
      <c r="F177" s="16" t="s">
        <v>676</v>
      </c>
      <c r="G177" s="11">
        <v>2328194</v>
      </c>
      <c r="H177" s="6"/>
      <c r="I177" s="6"/>
      <c r="J177" s="11">
        <f t="shared" si="3"/>
        <v>2328194</v>
      </c>
    </row>
    <row r="178" spans="1:10" ht="18.75">
      <c r="A178" s="45"/>
      <c r="B178" s="7" t="s">
        <v>660</v>
      </c>
      <c r="C178" s="8" t="s">
        <v>665</v>
      </c>
      <c r="D178" s="9" t="s">
        <v>662</v>
      </c>
      <c r="E178" s="43"/>
      <c r="F178" s="16" t="s">
        <v>676</v>
      </c>
      <c r="G178" s="11">
        <v>2328194</v>
      </c>
      <c r="H178" s="6"/>
      <c r="I178" s="6"/>
      <c r="J178" s="11">
        <f t="shared" si="3"/>
        <v>2328194</v>
      </c>
    </row>
    <row r="179" spans="1:10" ht="18.75">
      <c r="A179" s="45"/>
      <c r="B179" s="7" t="s">
        <v>660</v>
      </c>
      <c r="C179" s="8" t="s">
        <v>666</v>
      </c>
      <c r="D179" s="9" t="s">
        <v>662</v>
      </c>
      <c r="E179" s="43"/>
      <c r="F179" s="16" t="s">
        <v>676</v>
      </c>
      <c r="G179" s="11">
        <v>2328194</v>
      </c>
      <c r="H179" s="6"/>
      <c r="I179" s="6"/>
      <c r="J179" s="11">
        <f t="shared" si="3"/>
        <v>2328194</v>
      </c>
    </row>
    <row r="180" spans="1:10" ht="18.75">
      <c r="A180" s="46"/>
      <c r="B180" s="7" t="s">
        <v>660</v>
      </c>
      <c r="C180" s="8" t="s">
        <v>667</v>
      </c>
      <c r="D180" s="9" t="s">
        <v>662</v>
      </c>
      <c r="E180" s="43"/>
      <c r="F180" s="16" t="s">
        <v>676</v>
      </c>
      <c r="G180" s="11">
        <v>2328194</v>
      </c>
      <c r="H180" s="6"/>
      <c r="I180" s="6"/>
      <c r="J180" s="11">
        <f t="shared" si="3"/>
        <v>2328194</v>
      </c>
    </row>
    <row r="181" spans="1:10" ht="18.75">
      <c r="A181" s="21" t="s">
        <v>92</v>
      </c>
      <c r="B181" s="7" t="s">
        <v>674</v>
      </c>
      <c r="C181" s="7"/>
      <c r="D181" s="9" t="s">
        <v>662</v>
      </c>
      <c r="E181" s="24" t="s">
        <v>686</v>
      </c>
      <c r="F181" s="12"/>
      <c r="G181" s="11">
        <v>3000000</v>
      </c>
      <c r="H181" s="6">
        <v>0</v>
      </c>
      <c r="I181" s="6">
        <v>0</v>
      </c>
      <c r="J181" s="11">
        <f t="shared" si="3"/>
        <v>3000000</v>
      </c>
    </row>
    <row r="182" spans="1:10" ht="18.75">
      <c r="A182" s="21" t="s">
        <v>93</v>
      </c>
      <c r="B182" s="7" t="s">
        <v>674</v>
      </c>
      <c r="C182" s="7"/>
      <c r="D182" s="9" t="s">
        <v>662</v>
      </c>
      <c r="E182" s="24" t="s">
        <v>686</v>
      </c>
      <c r="F182" s="12"/>
      <c r="G182" s="11">
        <v>3000000</v>
      </c>
      <c r="H182" s="6">
        <v>0</v>
      </c>
      <c r="I182" s="6">
        <v>0</v>
      </c>
      <c r="J182" s="11">
        <f t="shared" si="3"/>
        <v>3000000</v>
      </c>
    </row>
    <row r="183" spans="1:10" ht="18.75">
      <c r="A183" s="44" t="s">
        <v>94</v>
      </c>
      <c r="B183" s="7" t="s">
        <v>669</v>
      </c>
      <c r="C183" s="7" t="s">
        <v>670</v>
      </c>
      <c r="D183" s="9" t="s">
        <v>662</v>
      </c>
      <c r="E183" s="43" t="s">
        <v>686</v>
      </c>
      <c r="F183" s="11">
        <v>817</v>
      </c>
      <c r="G183" s="11">
        <f>F183*4780+(F183*4780*4.6/100)+50000</f>
        <v>4134901.96</v>
      </c>
      <c r="H183" s="6">
        <v>0</v>
      </c>
      <c r="I183" s="6">
        <v>0</v>
      </c>
      <c r="J183" s="11">
        <f t="shared" si="3"/>
        <v>4134901.96</v>
      </c>
    </row>
    <row r="184" spans="1:10" ht="18.75">
      <c r="A184" s="46"/>
      <c r="B184" s="7" t="s">
        <v>671</v>
      </c>
      <c r="C184" s="7"/>
      <c r="D184" s="9" t="s">
        <v>662</v>
      </c>
      <c r="E184" s="43"/>
      <c r="F184" s="11">
        <v>1441</v>
      </c>
      <c r="G184" s="11">
        <f>F184*4320+(F184*4320*4.6/100)+50000</f>
        <v>6561475.5199999996</v>
      </c>
      <c r="H184" s="6"/>
      <c r="I184" s="6"/>
      <c r="J184" s="11">
        <f t="shared" si="3"/>
        <v>6561475.5199999996</v>
      </c>
    </row>
    <row r="185" spans="1:10" ht="18.75">
      <c r="A185" s="44" t="s">
        <v>95</v>
      </c>
      <c r="B185" s="7" t="s">
        <v>672</v>
      </c>
      <c r="C185" s="7"/>
      <c r="D185" s="9" t="s">
        <v>662</v>
      </c>
      <c r="E185" s="43" t="s">
        <v>686</v>
      </c>
      <c r="F185" s="11">
        <v>408.6</v>
      </c>
      <c r="G185" s="11">
        <f>F185*3105+(F185*3105*4.6/100)+50000</f>
        <v>1377063.338</v>
      </c>
      <c r="H185" s="6">
        <v>0</v>
      </c>
      <c r="I185" s="6">
        <v>0</v>
      </c>
      <c r="J185" s="11">
        <f t="shared" si="3"/>
        <v>1377063.338</v>
      </c>
    </row>
    <row r="186" spans="1:10" ht="18.75">
      <c r="A186" s="46"/>
      <c r="B186" s="7" t="s">
        <v>673</v>
      </c>
      <c r="C186" s="7"/>
      <c r="D186" s="9" t="s">
        <v>662</v>
      </c>
      <c r="E186" s="43"/>
      <c r="F186" s="12"/>
      <c r="G186" s="11">
        <v>3000000</v>
      </c>
      <c r="H186" s="6"/>
      <c r="I186" s="6"/>
      <c r="J186" s="11">
        <f t="shared" si="3"/>
        <v>3000000</v>
      </c>
    </row>
    <row r="187" spans="1:10" ht="18.75">
      <c r="A187" s="44" t="s">
        <v>96</v>
      </c>
      <c r="B187" s="7" t="s">
        <v>669</v>
      </c>
      <c r="C187" s="7" t="s">
        <v>670</v>
      </c>
      <c r="D187" s="9" t="s">
        <v>662</v>
      </c>
      <c r="E187" s="43" t="s">
        <v>686</v>
      </c>
      <c r="F187" s="11">
        <v>495</v>
      </c>
      <c r="G187" s="11">
        <f>F187*4780+(F187*4780*4.6/100)+50000</f>
        <v>2524940.6</v>
      </c>
      <c r="H187" s="6">
        <v>0</v>
      </c>
      <c r="I187" s="6">
        <v>0</v>
      </c>
      <c r="J187" s="11">
        <f t="shared" si="3"/>
        <v>2524940.6</v>
      </c>
    </row>
    <row r="188" spans="1:10" ht="18.75">
      <c r="A188" s="46"/>
      <c r="B188" s="7" t="s">
        <v>671</v>
      </c>
      <c r="C188" s="7"/>
      <c r="D188" s="9" t="s">
        <v>662</v>
      </c>
      <c r="E188" s="43"/>
      <c r="F188" s="11">
        <v>761</v>
      </c>
      <c r="G188" s="11">
        <f>F188*4320+(F188*4320*4.6/100)+50000</f>
        <v>3488745.92</v>
      </c>
      <c r="H188" s="6"/>
      <c r="I188" s="6"/>
      <c r="J188" s="11">
        <f t="shared" si="3"/>
        <v>3488745.92</v>
      </c>
    </row>
    <row r="189" spans="1:10" ht="18.75">
      <c r="A189" s="44" t="s">
        <v>97</v>
      </c>
      <c r="B189" s="7" t="s">
        <v>669</v>
      </c>
      <c r="C189" s="7" t="s">
        <v>670</v>
      </c>
      <c r="D189" s="9" t="s">
        <v>662</v>
      </c>
      <c r="E189" s="43" t="s">
        <v>686</v>
      </c>
      <c r="F189" s="11">
        <v>395</v>
      </c>
      <c r="G189" s="11">
        <f>F189*4780+(F189*4780*4.6/100)+50000</f>
        <v>2024952.6</v>
      </c>
      <c r="H189" s="6">
        <v>0</v>
      </c>
      <c r="I189" s="6">
        <v>0</v>
      </c>
      <c r="J189" s="11">
        <f t="shared" si="3"/>
        <v>2024952.6</v>
      </c>
    </row>
    <row r="190" spans="1:10" ht="18.75">
      <c r="A190" s="46"/>
      <c r="B190" s="7" t="s">
        <v>671</v>
      </c>
      <c r="C190" s="7"/>
      <c r="D190" s="9" t="s">
        <v>662</v>
      </c>
      <c r="E190" s="43"/>
      <c r="F190" s="11">
        <v>698</v>
      </c>
      <c r="G190" s="11">
        <f>F190*4320+(F190*4320*4.6/100)+50000</f>
        <v>3204066.56</v>
      </c>
      <c r="H190" s="6"/>
      <c r="I190" s="6"/>
      <c r="J190" s="11">
        <f t="shared" si="3"/>
        <v>3204066.56</v>
      </c>
    </row>
    <row r="191" spans="1:10" ht="18.75">
      <c r="A191" s="21" t="s">
        <v>98</v>
      </c>
      <c r="B191" s="7" t="s">
        <v>673</v>
      </c>
      <c r="C191" s="7"/>
      <c r="D191" s="9" t="s">
        <v>662</v>
      </c>
      <c r="E191" s="24" t="s">
        <v>686</v>
      </c>
      <c r="F191" s="12"/>
      <c r="G191" s="11">
        <v>3000000</v>
      </c>
      <c r="H191" s="6">
        <v>0</v>
      </c>
      <c r="I191" s="6">
        <v>0</v>
      </c>
      <c r="J191" s="11">
        <f t="shared" si="3"/>
        <v>3000000</v>
      </c>
    </row>
    <row r="192" spans="1:10" ht="18.75">
      <c r="A192" s="44" t="s">
        <v>99</v>
      </c>
      <c r="B192" s="7" t="s">
        <v>672</v>
      </c>
      <c r="C192" s="7"/>
      <c r="D192" s="9" t="s">
        <v>662</v>
      </c>
      <c r="E192" s="43" t="s">
        <v>686</v>
      </c>
      <c r="F192" s="11">
        <v>561.9</v>
      </c>
      <c r="G192" s="11">
        <f>F192*3105+(F192*3105*4.6/100)+50000</f>
        <v>1874955.6769999999</v>
      </c>
      <c r="H192" s="6">
        <v>0</v>
      </c>
      <c r="I192" s="6">
        <v>0</v>
      </c>
      <c r="J192" s="11">
        <f t="shared" si="3"/>
        <v>1874955.6769999999</v>
      </c>
    </row>
    <row r="193" spans="1:10" ht="18.75">
      <c r="A193" s="46"/>
      <c r="B193" s="7" t="s">
        <v>673</v>
      </c>
      <c r="C193" s="7"/>
      <c r="D193" s="9" t="s">
        <v>662</v>
      </c>
      <c r="E193" s="43"/>
      <c r="F193" s="12"/>
      <c r="G193" s="11">
        <v>3000000</v>
      </c>
      <c r="H193" s="6"/>
      <c r="I193" s="6"/>
      <c r="J193" s="11">
        <f t="shared" si="3"/>
        <v>3000000</v>
      </c>
    </row>
    <row r="194" spans="1:10" ht="18.75">
      <c r="A194" s="21" t="s">
        <v>100</v>
      </c>
      <c r="B194" s="7" t="s">
        <v>673</v>
      </c>
      <c r="C194" s="7"/>
      <c r="D194" s="9" t="s">
        <v>662</v>
      </c>
      <c r="E194" s="24" t="s">
        <v>686</v>
      </c>
      <c r="F194" s="12"/>
      <c r="G194" s="11">
        <v>3000000</v>
      </c>
      <c r="H194" s="6">
        <v>0</v>
      </c>
      <c r="I194" s="6">
        <v>0</v>
      </c>
      <c r="J194" s="11">
        <f t="shared" si="3"/>
        <v>3000000</v>
      </c>
    </row>
    <row r="195" spans="1:10" ht="18.75">
      <c r="A195" s="44" t="s">
        <v>101</v>
      </c>
      <c r="B195" s="7" t="s">
        <v>672</v>
      </c>
      <c r="C195" s="7"/>
      <c r="D195" s="9" t="s">
        <v>662</v>
      </c>
      <c r="E195" s="43" t="s">
        <v>686</v>
      </c>
      <c r="F195" s="11">
        <v>651.1</v>
      </c>
      <c r="G195" s="11">
        <f>F195*3105+(F195*3105*4.6/100)+50000</f>
        <v>2164662.1129999999</v>
      </c>
      <c r="H195" s="6">
        <v>0</v>
      </c>
      <c r="I195" s="6">
        <v>0</v>
      </c>
      <c r="J195" s="11">
        <f t="shared" si="3"/>
        <v>2164662.1129999999</v>
      </c>
    </row>
    <row r="196" spans="1:10" ht="18.75">
      <c r="A196" s="46"/>
      <c r="B196" s="7" t="s">
        <v>673</v>
      </c>
      <c r="C196" s="7"/>
      <c r="D196" s="9" t="s">
        <v>662</v>
      </c>
      <c r="E196" s="43"/>
      <c r="F196" s="12"/>
      <c r="G196" s="11">
        <v>3000000</v>
      </c>
      <c r="H196" s="6"/>
      <c r="I196" s="6"/>
      <c r="J196" s="11">
        <f t="shared" si="3"/>
        <v>3000000</v>
      </c>
    </row>
    <row r="197" spans="1:10" ht="18.75">
      <c r="A197" s="44" t="s">
        <v>102</v>
      </c>
      <c r="B197" s="7" t="s">
        <v>672</v>
      </c>
      <c r="C197" s="7"/>
      <c r="D197" s="9" t="s">
        <v>662</v>
      </c>
      <c r="E197" s="43" t="s">
        <v>686</v>
      </c>
      <c r="F197" s="11">
        <v>398.4</v>
      </c>
      <c r="G197" s="11">
        <f>F197*3105+(F197*3105*4.6/100)+50000</f>
        <v>1343935.4720000001</v>
      </c>
      <c r="H197" s="6">
        <v>0</v>
      </c>
      <c r="I197" s="6">
        <v>0</v>
      </c>
      <c r="J197" s="11">
        <f t="shared" si="3"/>
        <v>1343935.4720000001</v>
      </c>
    </row>
    <row r="198" spans="1:10" ht="18.75">
      <c r="A198" s="46"/>
      <c r="B198" s="7" t="s">
        <v>673</v>
      </c>
      <c r="C198" s="7"/>
      <c r="D198" s="9" t="s">
        <v>662</v>
      </c>
      <c r="E198" s="43"/>
      <c r="F198" s="12"/>
      <c r="G198" s="11">
        <v>3000000</v>
      </c>
      <c r="H198" s="6"/>
      <c r="I198" s="6"/>
      <c r="J198" s="11">
        <f t="shared" ref="J198:J245" si="5">G198</f>
        <v>3000000</v>
      </c>
    </row>
    <row r="199" spans="1:10" ht="18.75">
      <c r="A199" s="21" t="s">
        <v>103</v>
      </c>
      <c r="B199" s="7" t="s">
        <v>673</v>
      </c>
      <c r="C199" s="7"/>
      <c r="D199" s="9" t="s">
        <v>662</v>
      </c>
      <c r="E199" s="24" t="s">
        <v>686</v>
      </c>
      <c r="F199" s="12"/>
      <c r="G199" s="11">
        <v>3000000</v>
      </c>
      <c r="H199" s="6">
        <v>0</v>
      </c>
      <c r="I199" s="6">
        <v>0</v>
      </c>
      <c r="J199" s="11">
        <f t="shared" si="5"/>
        <v>3000000</v>
      </c>
    </row>
    <row r="200" spans="1:10" ht="18.75">
      <c r="A200" s="44" t="s">
        <v>104</v>
      </c>
      <c r="B200" s="7" t="s">
        <v>672</v>
      </c>
      <c r="C200" s="7"/>
      <c r="D200" s="9" t="s">
        <v>662</v>
      </c>
      <c r="E200" s="43" t="s">
        <v>686</v>
      </c>
      <c r="F200" s="11">
        <v>756.8</v>
      </c>
      <c r="G200" s="11">
        <f>F200*3105+(F200*3105*4.6/100)+50000</f>
        <v>2507957.7439999999</v>
      </c>
      <c r="H200" s="6">
        <v>0</v>
      </c>
      <c r="I200" s="6">
        <v>0</v>
      </c>
      <c r="J200" s="11">
        <f t="shared" si="5"/>
        <v>2507957.7439999999</v>
      </c>
    </row>
    <row r="201" spans="1:10" ht="18.75">
      <c r="A201" s="46"/>
      <c r="B201" s="7" t="s">
        <v>673</v>
      </c>
      <c r="C201" s="7"/>
      <c r="D201" s="9" t="s">
        <v>662</v>
      </c>
      <c r="E201" s="43"/>
      <c r="F201" s="12"/>
      <c r="G201" s="11">
        <v>3000000</v>
      </c>
      <c r="H201" s="6"/>
      <c r="I201" s="6"/>
      <c r="J201" s="11">
        <f t="shared" si="5"/>
        <v>3000000</v>
      </c>
    </row>
    <row r="202" spans="1:10" ht="18.75">
      <c r="A202" s="44" t="s">
        <v>105</v>
      </c>
      <c r="B202" s="7" t="s">
        <v>672</v>
      </c>
      <c r="C202" s="7"/>
      <c r="D202" s="9" t="s">
        <v>662</v>
      </c>
      <c r="E202" s="43" t="s">
        <v>686</v>
      </c>
      <c r="F202" s="11">
        <v>541</v>
      </c>
      <c r="G202" s="11">
        <f>F202*3105+(F202*3105*4.6/100)+50000</f>
        <v>1807076.03</v>
      </c>
      <c r="H202" s="6">
        <v>0</v>
      </c>
      <c r="I202" s="6">
        <v>0</v>
      </c>
      <c r="J202" s="11">
        <f t="shared" si="5"/>
        <v>1807076.03</v>
      </c>
    </row>
    <row r="203" spans="1:10" ht="18.75">
      <c r="A203" s="46"/>
      <c r="B203" s="7" t="s">
        <v>673</v>
      </c>
      <c r="C203" s="7"/>
      <c r="D203" s="9" t="s">
        <v>662</v>
      </c>
      <c r="E203" s="43"/>
      <c r="F203" s="12"/>
      <c r="G203" s="11">
        <v>3000000</v>
      </c>
      <c r="H203" s="6"/>
      <c r="I203" s="6"/>
      <c r="J203" s="11">
        <f t="shared" si="5"/>
        <v>3000000</v>
      </c>
    </row>
    <row r="204" spans="1:10" ht="18.75">
      <c r="A204" s="21" t="s">
        <v>106</v>
      </c>
      <c r="B204" s="7" t="s">
        <v>673</v>
      </c>
      <c r="C204" s="7"/>
      <c r="D204" s="9" t="s">
        <v>662</v>
      </c>
      <c r="E204" s="24" t="s">
        <v>686</v>
      </c>
      <c r="F204" s="12"/>
      <c r="G204" s="11">
        <v>3000000</v>
      </c>
      <c r="H204" s="6">
        <v>0</v>
      </c>
      <c r="I204" s="6">
        <v>0</v>
      </c>
      <c r="J204" s="11">
        <f t="shared" si="5"/>
        <v>3000000</v>
      </c>
    </row>
    <row r="205" spans="1:10" ht="18.75">
      <c r="A205" s="44" t="s">
        <v>107</v>
      </c>
      <c r="B205" s="7" t="s">
        <v>669</v>
      </c>
      <c r="C205" s="7" t="s">
        <v>675</v>
      </c>
      <c r="D205" s="9" t="s">
        <v>662</v>
      </c>
      <c r="E205" s="43" t="s">
        <v>687</v>
      </c>
      <c r="F205" s="11">
        <v>692</v>
      </c>
      <c r="G205" s="11">
        <f>F205*3319+(F205*3319*4.6/100)+50000</f>
        <v>2452398.4079999998</v>
      </c>
      <c r="H205" s="6">
        <v>0</v>
      </c>
      <c r="I205" s="6">
        <v>0</v>
      </c>
      <c r="J205" s="11">
        <f t="shared" si="5"/>
        <v>2452398.4079999998</v>
      </c>
    </row>
    <row r="206" spans="1:10" ht="18.75">
      <c r="A206" s="46"/>
      <c r="B206" s="7" t="s">
        <v>671</v>
      </c>
      <c r="C206" s="7"/>
      <c r="D206" s="9" t="s">
        <v>662</v>
      </c>
      <c r="E206" s="43"/>
      <c r="F206" s="11">
        <v>2045</v>
      </c>
      <c r="G206" s="11">
        <f>F206*4320+(F206*4320*4.6/100)+50000</f>
        <v>9290782.4000000004</v>
      </c>
      <c r="H206" s="6"/>
      <c r="I206" s="6"/>
      <c r="J206" s="11">
        <f t="shared" si="5"/>
        <v>9290782.4000000004</v>
      </c>
    </row>
    <row r="207" spans="1:10" ht="18.75">
      <c r="A207" s="44" t="s">
        <v>108</v>
      </c>
      <c r="B207" s="7" t="s">
        <v>669</v>
      </c>
      <c r="C207" s="7" t="s">
        <v>670</v>
      </c>
      <c r="D207" s="9" t="s">
        <v>662</v>
      </c>
      <c r="E207" s="43" t="s">
        <v>686</v>
      </c>
      <c r="F207" s="11">
        <v>560</v>
      </c>
      <c r="G207" s="11">
        <f>F207*4780+(F207*4780*4.6/100)+50000</f>
        <v>2849932.8</v>
      </c>
      <c r="H207" s="6">
        <v>0</v>
      </c>
      <c r="I207" s="6">
        <v>0</v>
      </c>
      <c r="J207" s="11">
        <f t="shared" si="5"/>
        <v>2849932.8</v>
      </c>
    </row>
    <row r="208" spans="1:10" ht="18.75">
      <c r="A208" s="46"/>
      <c r="B208" s="7" t="s">
        <v>671</v>
      </c>
      <c r="C208" s="7"/>
      <c r="D208" s="9" t="s">
        <v>662</v>
      </c>
      <c r="E208" s="43"/>
      <c r="F208" s="11">
        <v>732</v>
      </c>
      <c r="G208" s="11">
        <f>F208*4320+(F208*4320*4.6/100)+50000</f>
        <v>3357703.04</v>
      </c>
      <c r="H208" s="6"/>
      <c r="I208" s="6"/>
      <c r="J208" s="11">
        <f t="shared" si="5"/>
        <v>3357703.04</v>
      </c>
    </row>
    <row r="209" spans="1:10" ht="18.75">
      <c r="A209" s="21" t="s">
        <v>109</v>
      </c>
      <c r="B209" s="7" t="s">
        <v>671</v>
      </c>
      <c r="C209" s="7"/>
      <c r="D209" s="9" t="s">
        <v>662</v>
      </c>
      <c r="E209" s="24" t="s">
        <v>686</v>
      </c>
      <c r="F209" s="11">
        <v>950</v>
      </c>
      <c r="G209" s="11">
        <f>F209*4320+(F209*4320*4.6/100)+50000</f>
        <v>4342784</v>
      </c>
      <c r="H209" s="6">
        <v>0</v>
      </c>
      <c r="I209" s="6">
        <v>0</v>
      </c>
      <c r="J209" s="11">
        <f t="shared" si="5"/>
        <v>4342784</v>
      </c>
    </row>
    <row r="210" spans="1:10" ht="18.75">
      <c r="A210" s="21" t="s">
        <v>110</v>
      </c>
      <c r="B210" s="7" t="s">
        <v>674</v>
      </c>
      <c r="C210" s="7"/>
      <c r="D210" s="9" t="s">
        <v>662</v>
      </c>
      <c r="E210" s="24" t="s">
        <v>686</v>
      </c>
      <c r="F210" s="12"/>
      <c r="G210" s="11">
        <v>3000000</v>
      </c>
      <c r="H210" s="6">
        <v>0</v>
      </c>
      <c r="I210" s="6">
        <v>0</v>
      </c>
      <c r="J210" s="11">
        <f t="shared" si="5"/>
        <v>3000000</v>
      </c>
    </row>
    <row r="211" spans="1:10" ht="18.75">
      <c r="A211" s="44" t="s">
        <v>111</v>
      </c>
      <c r="B211" s="7" t="s">
        <v>672</v>
      </c>
      <c r="C211" s="7"/>
      <c r="D211" s="9" t="s">
        <v>662</v>
      </c>
      <c r="E211" s="43" t="s">
        <v>686</v>
      </c>
      <c r="F211" s="11">
        <v>668.6</v>
      </c>
      <c r="G211" s="11">
        <f>F211*3105+(F211*3105*4.6/100)+50000</f>
        <v>2221499.1379999998</v>
      </c>
      <c r="H211" s="6">
        <v>0</v>
      </c>
      <c r="I211" s="6">
        <v>0</v>
      </c>
      <c r="J211" s="11">
        <f t="shared" si="5"/>
        <v>2221499.1379999998</v>
      </c>
    </row>
    <row r="212" spans="1:10" ht="18.75">
      <c r="A212" s="46"/>
      <c r="B212" s="7" t="s">
        <v>673</v>
      </c>
      <c r="C212" s="7"/>
      <c r="D212" s="9" t="s">
        <v>662</v>
      </c>
      <c r="E212" s="43"/>
      <c r="F212" s="12"/>
      <c r="G212" s="11">
        <v>3000000</v>
      </c>
      <c r="H212" s="6"/>
      <c r="I212" s="6"/>
      <c r="J212" s="11">
        <f t="shared" si="5"/>
        <v>3000000</v>
      </c>
    </row>
    <row r="213" spans="1:10" ht="18.75">
      <c r="A213" s="44" t="s">
        <v>112</v>
      </c>
      <c r="B213" s="7" t="s">
        <v>672</v>
      </c>
      <c r="C213" s="7"/>
      <c r="D213" s="9" t="s">
        <v>662</v>
      </c>
      <c r="E213" s="43" t="s">
        <v>686</v>
      </c>
      <c r="F213" s="11">
        <v>1116.6300000000001</v>
      </c>
      <c r="G213" s="11">
        <f>F213*3105+(F213*3105*4.6/100)+50000</f>
        <v>3676624.4129000003</v>
      </c>
      <c r="H213" s="6">
        <v>0</v>
      </c>
      <c r="I213" s="6">
        <v>0</v>
      </c>
      <c r="J213" s="11">
        <f t="shared" si="5"/>
        <v>3676624.4129000003</v>
      </c>
    </row>
    <row r="214" spans="1:10" ht="18.75">
      <c r="A214" s="46"/>
      <c r="B214" s="7" t="s">
        <v>673</v>
      </c>
      <c r="C214" s="7"/>
      <c r="D214" s="9" t="s">
        <v>662</v>
      </c>
      <c r="E214" s="43"/>
      <c r="F214" s="12"/>
      <c r="G214" s="11">
        <v>3000000</v>
      </c>
      <c r="H214" s="6"/>
      <c r="I214" s="6"/>
      <c r="J214" s="11">
        <f t="shared" si="5"/>
        <v>3000000</v>
      </c>
    </row>
    <row r="215" spans="1:10" ht="18.75">
      <c r="A215" s="21" t="s">
        <v>113</v>
      </c>
      <c r="B215" s="7" t="s">
        <v>674</v>
      </c>
      <c r="C215" s="7"/>
      <c r="D215" s="9" t="s">
        <v>662</v>
      </c>
      <c r="E215" s="24" t="s">
        <v>686</v>
      </c>
      <c r="F215" s="12"/>
      <c r="G215" s="11">
        <v>3000000</v>
      </c>
      <c r="H215" s="6">
        <v>0</v>
      </c>
      <c r="I215" s="6">
        <v>0</v>
      </c>
      <c r="J215" s="11">
        <f t="shared" si="5"/>
        <v>3000000</v>
      </c>
    </row>
    <row r="216" spans="1:10" ht="18.75">
      <c r="A216" s="44" t="s">
        <v>114</v>
      </c>
      <c r="B216" s="7" t="s">
        <v>672</v>
      </c>
      <c r="C216" s="7"/>
      <c r="D216" s="9" t="s">
        <v>662</v>
      </c>
      <c r="E216" s="43" t="s">
        <v>686</v>
      </c>
      <c r="F216" s="11">
        <v>203.5</v>
      </c>
      <c r="G216" s="11">
        <f>F216*3105+(F216*3105*4.6/100)+50000</f>
        <v>710933.40500000003</v>
      </c>
      <c r="H216" s="6">
        <v>0</v>
      </c>
      <c r="I216" s="6">
        <v>0</v>
      </c>
      <c r="J216" s="11">
        <f t="shared" si="5"/>
        <v>710933.40500000003</v>
      </c>
    </row>
    <row r="217" spans="1:10" ht="18.75">
      <c r="A217" s="46"/>
      <c r="B217" s="7" t="s">
        <v>673</v>
      </c>
      <c r="C217" s="7"/>
      <c r="D217" s="9" t="s">
        <v>662</v>
      </c>
      <c r="E217" s="43"/>
      <c r="F217" s="12"/>
      <c r="G217" s="11">
        <v>3000000</v>
      </c>
      <c r="H217" s="6"/>
      <c r="I217" s="6"/>
      <c r="J217" s="11">
        <f t="shared" si="5"/>
        <v>3000000</v>
      </c>
    </row>
    <row r="218" spans="1:10" ht="18.75">
      <c r="A218" s="44" t="s">
        <v>115</v>
      </c>
      <c r="B218" s="7" t="s">
        <v>672</v>
      </c>
      <c r="C218" s="7"/>
      <c r="D218" s="9" t="s">
        <v>662</v>
      </c>
      <c r="E218" s="43" t="s">
        <v>686</v>
      </c>
      <c r="F218" s="11">
        <v>398.4</v>
      </c>
      <c r="G218" s="11">
        <f>F218*3105+(F218*3105*4.6/100)+50000</f>
        <v>1343935.4720000001</v>
      </c>
      <c r="H218" s="6">
        <v>0</v>
      </c>
      <c r="I218" s="6">
        <v>0</v>
      </c>
      <c r="J218" s="11">
        <f t="shared" si="5"/>
        <v>1343935.4720000001</v>
      </c>
    </row>
    <row r="219" spans="1:10" ht="18.75">
      <c r="A219" s="46"/>
      <c r="B219" s="7" t="s">
        <v>673</v>
      </c>
      <c r="C219" s="7"/>
      <c r="D219" s="9" t="s">
        <v>662</v>
      </c>
      <c r="E219" s="43"/>
      <c r="F219" s="12"/>
      <c r="G219" s="11">
        <v>3000000</v>
      </c>
      <c r="H219" s="6"/>
      <c r="I219" s="6"/>
      <c r="J219" s="11">
        <f t="shared" si="5"/>
        <v>3000000</v>
      </c>
    </row>
    <row r="220" spans="1:10" ht="18.75">
      <c r="A220" s="21" t="s">
        <v>116</v>
      </c>
      <c r="B220" s="7" t="s">
        <v>673</v>
      </c>
      <c r="C220" s="7"/>
      <c r="D220" s="9" t="s">
        <v>662</v>
      </c>
      <c r="E220" s="24" t="s">
        <v>686</v>
      </c>
      <c r="F220" s="12"/>
      <c r="G220" s="11">
        <v>3000000</v>
      </c>
      <c r="H220" s="6">
        <v>0</v>
      </c>
      <c r="I220" s="6">
        <v>0</v>
      </c>
      <c r="J220" s="11">
        <f t="shared" si="5"/>
        <v>3000000</v>
      </c>
    </row>
    <row r="221" spans="1:10" ht="18.75">
      <c r="A221" s="44" t="s">
        <v>117</v>
      </c>
      <c r="B221" s="7" t="s">
        <v>672</v>
      </c>
      <c r="C221" s="7"/>
      <c r="D221" s="9" t="s">
        <v>662</v>
      </c>
      <c r="E221" s="43" t="s">
        <v>686</v>
      </c>
      <c r="F221" s="11">
        <v>535.20000000000005</v>
      </c>
      <c r="G221" s="11">
        <f>F221*3105+(F221*3105*4.6/100)+50000</f>
        <v>1788238.6160000002</v>
      </c>
      <c r="H221" s="6">
        <v>0</v>
      </c>
      <c r="I221" s="6">
        <v>0</v>
      </c>
      <c r="J221" s="11">
        <f t="shared" si="5"/>
        <v>1788238.6160000002</v>
      </c>
    </row>
    <row r="222" spans="1:10" ht="18.75">
      <c r="A222" s="46"/>
      <c r="B222" s="7" t="s">
        <v>673</v>
      </c>
      <c r="C222" s="7"/>
      <c r="D222" s="9" t="s">
        <v>662</v>
      </c>
      <c r="E222" s="43"/>
      <c r="F222" s="12"/>
      <c r="G222" s="11">
        <v>3000000</v>
      </c>
      <c r="H222" s="6"/>
      <c r="I222" s="6"/>
      <c r="J222" s="11">
        <f t="shared" si="5"/>
        <v>3000000</v>
      </c>
    </row>
    <row r="223" spans="1:10" ht="18.75">
      <c r="A223" s="44" t="s">
        <v>118</v>
      </c>
      <c r="B223" s="7" t="s">
        <v>672</v>
      </c>
      <c r="C223" s="7"/>
      <c r="D223" s="9" t="s">
        <v>662</v>
      </c>
      <c r="E223" s="43" t="s">
        <v>686</v>
      </c>
      <c r="F223" s="11">
        <v>1350.24</v>
      </c>
      <c r="G223" s="11">
        <f>F223*3105+(F223*3105*4.6/100)+50000</f>
        <v>4435349.9791999999</v>
      </c>
      <c r="H223" s="6">
        <v>0</v>
      </c>
      <c r="I223" s="6">
        <v>0</v>
      </c>
      <c r="J223" s="11">
        <f t="shared" si="5"/>
        <v>4435349.9791999999</v>
      </c>
    </row>
    <row r="224" spans="1:10" ht="18.75">
      <c r="A224" s="46"/>
      <c r="B224" s="7" t="s">
        <v>673</v>
      </c>
      <c r="C224" s="7"/>
      <c r="D224" s="9" t="s">
        <v>662</v>
      </c>
      <c r="E224" s="43"/>
      <c r="F224" s="12"/>
      <c r="G224" s="11">
        <v>3000000</v>
      </c>
      <c r="H224" s="6"/>
      <c r="I224" s="6"/>
      <c r="J224" s="11">
        <f t="shared" si="5"/>
        <v>3000000</v>
      </c>
    </row>
    <row r="225" spans="1:10" ht="18.75">
      <c r="A225" s="44" t="s">
        <v>119</v>
      </c>
      <c r="B225" s="7" t="s">
        <v>672</v>
      </c>
      <c r="C225" s="7"/>
      <c r="D225" s="9" t="s">
        <v>662</v>
      </c>
      <c r="E225" s="43" t="s">
        <v>686</v>
      </c>
      <c r="F225" s="11">
        <v>642.53</v>
      </c>
      <c r="G225" s="11">
        <f>F225*3105+(F225*3105*4.6/100)+50000</f>
        <v>2136828.2099000001</v>
      </c>
      <c r="H225" s="6">
        <v>0</v>
      </c>
      <c r="I225" s="6">
        <v>0</v>
      </c>
      <c r="J225" s="11">
        <f t="shared" si="5"/>
        <v>2136828.2099000001</v>
      </c>
    </row>
    <row r="226" spans="1:10" ht="18.75">
      <c r="A226" s="46"/>
      <c r="B226" s="7" t="s">
        <v>673</v>
      </c>
      <c r="C226" s="7"/>
      <c r="D226" s="9" t="s">
        <v>662</v>
      </c>
      <c r="E226" s="43"/>
      <c r="F226" s="12"/>
      <c r="G226" s="11">
        <v>3000000</v>
      </c>
      <c r="H226" s="6"/>
      <c r="I226" s="6"/>
      <c r="J226" s="11">
        <f t="shared" si="5"/>
        <v>3000000</v>
      </c>
    </row>
    <row r="227" spans="1:10" ht="18.75">
      <c r="A227" s="44" t="s">
        <v>120</v>
      </c>
      <c r="B227" s="7" t="s">
        <v>672</v>
      </c>
      <c r="C227" s="7"/>
      <c r="D227" s="9" t="s">
        <v>662</v>
      </c>
      <c r="E227" s="43" t="s">
        <v>686</v>
      </c>
      <c r="F227" s="11">
        <v>1025.75</v>
      </c>
      <c r="G227" s="11">
        <f>F227*3105+(F227*3105*4.6/100)+50000</f>
        <v>3381461.6225000001</v>
      </c>
      <c r="H227" s="6">
        <v>0</v>
      </c>
      <c r="I227" s="6">
        <v>0</v>
      </c>
      <c r="J227" s="11">
        <f t="shared" si="5"/>
        <v>3381461.6225000001</v>
      </c>
    </row>
    <row r="228" spans="1:10" ht="18.75">
      <c r="A228" s="46"/>
      <c r="B228" s="7" t="s">
        <v>673</v>
      </c>
      <c r="C228" s="7"/>
      <c r="D228" s="9" t="s">
        <v>662</v>
      </c>
      <c r="E228" s="43"/>
      <c r="F228" s="12"/>
      <c r="G228" s="11">
        <v>3000000</v>
      </c>
      <c r="H228" s="6"/>
      <c r="I228" s="6"/>
      <c r="J228" s="11">
        <f t="shared" si="5"/>
        <v>3000000</v>
      </c>
    </row>
    <row r="229" spans="1:10" ht="18.75">
      <c r="A229" s="44" t="s">
        <v>121</v>
      </c>
      <c r="B229" s="7" t="s">
        <v>669</v>
      </c>
      <c r="C229" s="7" t="s">
        <v>670</v>
      </c>
      <c r="D229" s="9" t="s">
        <v>662</v>
      </c>
      <c r="E229" s="43" t="s">
        <v>686</v>
      </c>
      <c r="F229" s="11">
        <v>643</v>
      </c>
      <c r="G229" s="11">
        <f>F229*4780+(F229*4780*4.6/100)+50000</f>
        <v>3264922.84</v>
      </c>
      <c r="H229" s="6">
        <v>0</v>
      </c>
      <c r="I229" s="6">
        <v>0</v>
      </c>
      <c r="J229" s="11">
        <f t="shared" si="5"/>
        <v>3264922.84</v>
      </c>
    </row>
    <row r="230" spans="1:10" ht="18.75">
      <c r="A230" s="46"/>
      <c r="B230" s="7" t="s">
        <v>671</v>
      </c>
      <c r="C230" s="7"/>
      <c r="D230" s="9" t="s">
        <v>662</v>
      </c>
      <c r="E230" s="43"/>
      <c r="F230" s="11">
        <v>557</v>
      </c>
      <c r="G230" s="11">
        <f>F230*4320+(F230*4320*4.6/100)+50000</f>
        <v>2566927.04</v>
      </c>
      <c r="H230" s="6"/>
      <c r="I230" s="6"/>
      <c r="J230" s="11">
        <f t="shared" si="5"/>
        <v>2566927.04</v>
      </c>
    </row>
    <row r="231" spans="1:10" ht="18.75">
      <c r="A231" s="44" t="s">
        <v>122</v>
      </c>
      <c r="B231" s="7" t="s">
        <v>669</v>
      </c>
      <c r="C231" s="7" t="s">
        <v>670</v>
      </c>
      <c r="D231" s="9" t="s">
        <v>662</v>
      </c>
      <c r="E231" s="43" t="s">
        <v>686</v>
      </c>
      <c r="F231" s="11">
        <v>537</v>
      </c>
      <c r="G231" s="11">
        <f>F231*4780+(F231*4780*4.6/100)+50000</f>
        <v>2734935.56</v>
      </c>
      <c r="H231" s="6">
        <v>0</v>
      </c>
      <c r="I231" s="6">
        <v>0</v>
      </c>
      <c r="J231" s="11">
        <f t="shared" si="5"/>
        <v>2734935.56</v>
      </c>
    </row>
    <row r="232" spans="1:10" ht="18.75">
      <c r="A232" s="46"/>
      <c r="B232" s="7" t="s">
        <v>671</v>
      </c>
      <c r="C232" s="7"/>
      <c r="D232" s="9" t="s">
        <v>662</v>
      </c>
      <c r="E232" s="43"/>
      <c r="F232" s="11">
        <v>780</v>
      </c>
      <c r="G232" s="11">
        <f>F232*4320+(F232*4320*4.6/100)+50000</f>
        <v>3574601.6</v>
      </c>
      <c r="H232" s="6"/>
      <c r="I232" s="6"/>
      <c r="J232" s="11">
        <f t="shared" si="5"/>
        <v>3574601.6</v>
      </c>
    </row>
    <row r="233" spans="1:10" ht="18.75">
      <c r="A233" s="44" t="s">
        <v>123</v>
      </c>
      <c r="B233" s="7" t="s">
        <v>669</v>
      </c>
      <c r="C233" s="7" t="s">
        <v>670</v>
      </c>
      <c r="D233" s="9" t="s">
        <v>662</v>
      </c>
      <c r="E233" s="43" t="s">
        <v>686</v>
      </c>
      <c r="F233" s="11">
        <v>537</v>
      </c>
      <c r="G233" s="11">
        <f>F233*4780+(F233*4780*4.6/100)+50000</f>
        <v>2734935.56</v>
      </c>
      <c r="H233" s="6">
        <v>0</v>
      </c>
      <c r="I233" s="6">
        <v>0</v>
      </c>
      <c r="J233" s="11">
        <f t="shared" si="5"/>
        <v>2734935.56</v>
      </c>
    </row>
    <row r="234" spans="1:10" ht="18.75">
      <c r="A234" s="46"/>
      <c r="B234" s="7" t="s">
        <v>671</v>
      </c>
      <c r="C234" s="7"/>
      <c r="D234" s="9" t="s">
        <v>662</v>
      </c>
      <c r="E234" s="43"/>
      <c r="F234" s="11">
        <v>780</v>
      </c>
      <c r="G234" s="11">
        <f>F234*4320+(F234*4320*4.6/100)+50000</f>
        <v>3574601.6</v>
      </c>
      <c r="H234" s="6"/>
      <c r="I234" s="6"/>
      <c r="J234" s="11">
        <f t="shared" si="5"/>
        <v>3574601.6</v>
      </c>
    </row>
    <row r="235" spans="1:10" ht="18.75">
      <c r="A235" s="21" t="s">
        <v>124</v>
      </c>
      <c r="B235" s="7" t="s">
        <v>669</v>
      </c>
      <c r="C235" s="7" t="s">
        <v>670</v>
      </c>
      <c r="D235" s="9" t="s">
        <v>662</v>
      </c>
      <c r="E235" s="24" t="s">
        <v>686</v>
      </c>
      <c r="F235" s="11">
        <v>635</v>
      </c>
      <c r="G235" s="11">
        <f>F235*4780+(F235*4780*4.6/100)+50000</f>
        <v>3224923.8</v>
      </c>
      <c r="H235" s="6">
        <v>0</v>
      </c>
      <c r="I235" s="6">
        <v>0</v>
      </c>
      <c r="J235" s="11">
        <f t="shared" si="5"/>
        <v>3224923.8</v>
      </c>
    </row>
    <row r="236" spans="1:10" ht="18.75">
      <c r="A236" s="44" t="s">
        <v>125</v>
      </c>
      <c r="B236" s="7" t="s">
        <v>669</v>
      </c>
      <c r="C236" s="7" t="s">
        <v>670</v>
      </c>
      <c r="D236" s="9" t="s">
        <v>662</v>
      </c>
      <c r="E236" s="43" t="s">
        <v>686</v>
      </c>
      <c r="F236" s="11">
        <v>541</v>
      </c>
      <c r="G236" s="11">
        <f>F236*4780+(F236*4780*4.6/100)+50000</f>
        <v>2754935.08</v>
      </c>
      <c r="H236" s="6">
        <v>0</v>
      </c>
      <c r="I236" s="6">
        <v>0</v>
      </c>
      <c r="J236" s="11">
        <f t="shared" si="5"/>
        <v>2754935.08</v>
      </c>
    </row>
    <row r="237" spans="1:10" ht="18.75">
      <c r="A237" s="46"/>
      <c r="B237" s="7" t="s">
        <v>671</v>
      </c>
      <c r="C237" s="7"/>
      <c r="D237" s="9" t="s">
        <v>662</v>
      </c>
      <c r="E237" s="43"/>
      <c r="F237" s="11">
        <v>790</v>
      </c>
      <c r="G237" s="11">
        <f>F237*4320+(F237*4320*4.6/100)+50000</f>
        <v>3619788.7999999998</v>
      </c>
      <c r="H237" s="6"/>
      <c r="I237" s="6"/>
      <c r="J237" s="11">
        <f t="shared" si="5"/>
        <v>3619788.7999999998</v>
      </c>
    </row>
    <row r="238" spans="1:10" ht="18.75">
      <c r="A238" s="44" t="s">
        <v>126</v>
      </c>
      <c r="B238" s="7" t="s">
        <v>669</v>
      </c>
      <c r="C238" s="7" t="s">
        <v>670</v>
      </c>
      <c r="D238" s="9" t="s">
        <v>662</v>
      </c>
      <c r="E238" s="43" t="s">
        <v>686</v>
      </c>
      <c r="F238" s="11">
        <v>684</v>
      </c>
      <c r="G238" s="11">
        <f>F238*4780+(F238*4780*4.6/100)+50000</f>
        <v>3469917.92</v>
      </c>
      <c r="H238" s="6">
        <v>0</v>
      </c>
      <c r="I238" s="6">
        <v>0</v>
      </c>
      <c r="J238" s="11">
        <f t="shared" si="5"/>
        <v>3469917.92</v>
      </c>
    </row>
    <row r="239" spans="1:10" ht="18.75">
      <c r="A239" s="46"/>
      <c r="B239" s="7" t="s">
        <v>671</v>
      </c>
      <c r="C239" s="7"/>
      <c r="D239" s="9" t="s">
        <v>662</v>
      </c>
      <c r="E239" s="43"/>
      <c r="F239" s="11">
        <v>1118</v>
      </c>
      <c r="G239" s="11">
        <f>F239*4320+(F239*4320*4.6/100)+50000</f>
        <v>5101928.96</v>
      </c>
      <c r="H239" s="6"/>
      <c r="I239" s="6"/>
      <c r="J239" s="11">
        <f t="shared" si="5"/>
        <v>5101928.96</v>
      </c>
    </row>
    <row r="240" spans="1:10" ht="18.75">
      <c r="A240" s="21" t="s">
        <v>127</v>
      </c>
      <c r="B240" s="7" t="s">
        <v>674</v>
      </c>
      <c r="C240" s="7"/>
      <c r="D240" s="9" t="s">
        <v>662</v>
      </c>
      <c r="E240" s="24" t="s">
        <v>686</v>
      </c>
      <c r="F240" s="12"/>
      <c r="G240" s="11">
        <v>3000000</v>
      </c>
      <c r="H240" s="6">
        <v>0</v>
      </c>
      <c r="I240" s="6">
        <v>0</v>
      </c>
      <c r="J240" s="11">
        <f t="shared" si="5"/>
        <v>3000000</v>
      </c>
    </row>
    <row r="241" spans="1:10" ht="18.75">
      <c r="A241" s="21" t="s">
        <v>128</v>
      </c>
      <c r="B241" s="7" t="s">
        <v>674</v>
      </c>
      <c r="C241" s="7"/>
      <c r="D241" s="9" t="s">
        <v>662</v>
      </c>
      <c r="E241" s="24" t="s">
        <v>686</v>
      </c>
      <c r="F241" s="12"/>
      <c r="G241" s="11">
        <v>3000000</v>
      </c>
      <c r="H241" s="6">
        <v>0</v>
      </c>
      <c r="I241" s="6">
        <v>0</v>
      </c>
      <c r="J241" s="11">
        <f t="shared" si="5"/>
        <v>3000000</v>
      </c>
    </row>
    <row r="242" spans="1:10" ht="18.75">
      <c r="A242" s="44" t="s">
        <v>129</v>
      </c>
      <c r="B242" s="7" t="s">
        <v>672</v>
      </c>
      <c r="C242" s="7"/>
      <c r="D242" s="9" t="s">
        <v>662</v>
      </c>
      <c r="E242" s="43" t="s">
        <v>686</v>
      </c>
      <c r="F242" s="11">
        <v>1281.5999999999999</v>
      </c>
      <c r="G242" s="11">
        <f>F242*3105+(F242*3105*4.6/100)+50000</f>
        <v>4212418.9279999994</v>
      </c>
      <c r="H242" s="6">
        <v>0</v>
      </c>
      <c r="I242" s="6">
        <v>0</v>
      </c>
      <c r="J242" s="11">
        <f t="shared" si="5"/>
        <v>4212418.9279999994</v>
      </c>
    </row>
    <row r="243" spans="1:10" ht="18.75">
      <c r="A243" s="46"/>
      <c r="B243" s="7" t="s">
        <v>673</v>
      </c>
      <c r="C243" s="7"/>
      <c r="D243" s="9" t="s">
        <v>662</v>
      </c>
      <c r="E243" s="43"/>
      <c r="F243" s="12"/>
      <c r="G243" s="11">
        <v>3000000</v>
      </c>
      <c r="H243" s="6"/>
      <c r="I243" s="6"/>
      <c r="J243" s="11">
        <f t="shared" si="5"/>
        <v>3000000</v>
      </c>
    </row>
    <row r="244" spans="1:10" ht="18.75">
      <c r="A244" s="44" t="s">
        <v>130</v>
      </c>
      <c r="B244" s="7" t="s">
        <v>660</v>
      </c>
      <c r="C244" s="8" t="s">
        <v>661</v>
      </c>
      <c r="D244" s="9" t="s">
        <v>662</v>
      </c>
      <c r="E244" s="43" t="s">
        <v>687</v>
      </c>
      <c r="F244" s="16" t="s">
        <v>676</v>
      </c>
      <c r="G244" s="11">
        <v>2328194</v>
      </c>
      <c r="H244" s="6">
        <v>0</v>
      </c>
      <c r="I244" s="6">
        <v>0</v>
      </c>
      <c r="J244" s="11">
        <f t="shared" si="5"/>
        <v>2328194</v>
      </c>
    </row>
    <row r="245" spans="1:10" ht="18.75">
      <c r="A245" s="46"/>
      <c r="B245" s="7" t="s">
        <v>660</v>
      </c>
      <c r="C245" s="8" t="s">
        <v>663</v>
      </c>
      <c r="D245" s="9" t="s">
        <v>662</v>
      </c>
      <c r="E245" s="43"/>
      <c r="F245" s="16" t="s">
        <v>676</v>
      </c>
      <c r="G245" s="11">
        <v>2328194</v>
      </c>
      <c r="H245" s="6"/>
      <c r="I245" s="6"/>
      <c r="J245" s="11">
        <f t="shared" si="5"/>
        <v>2328194</v>
      </c>
    </row>
    <row r="246" spans="1:10" ht="37.5">
      <c r="A246" s="3" t="s">
        <v>131</v>
      </c>
      <c r="B246" s="2">
        <f>COUNTA(B247:B259)</f>
        <v>13</v>
      </c>
      <c r="C246" s="13"/>
      <c r="D246" s="14"/>
      <c r="E246" s="25"/>
      <c r="F246" s="15"/>
      <c r="G246" s="15">
        <f>SUM(G247:G259)</f>
        <v>69132230.270000011</v>
      </c>
      <c r="H246" s="5">
        <v>0</v>
      </c>
      <c r="I246" s="5">
        <v>0</v>
      </c>
      <c r="J246" s="18">
        <f>SUM(J247:J259)</f>
        <v>69132230.270000011</v>
      </c>
    </row>
    <row r="247" spans="1:10" ht="18.75">
      <c r="A247" s="21" t="s">
        <v>132</v>
      </c>
      <c r="B247" s="7" t="s">
        <v>674</v>
      </c>
      <c r="C247" s="7"/>
      <c r="D247" s="9" t="s">
        <v>662</v>
      </c>
      <c r="E247" s="24" t="s">
        <v>686</v>
      </c>
      <c r="F247" s="12"/>
      <c r="G247" s="11">
        <v>3000000</v>
      </c>
      <c r="H247" s="6">
        <v>0</v>
      </c>
      <c r="I247" s="6">
        <v>0</v>
      </c>
      <c r="J247" s="11">
        <f t="shared" ref="J247:J259" si="6">G247</f>
        <v>3000000</v>
      </c>
    </row>
    <row r="248" spans="1:10" ht="18.75">
      <c r="A248" s="21" t="s">
        <v>133</v>
      </c>
      <c r="B248" s="7" t="s">
        <v>674</v>
      </c>
      <c r="C248" s="7"/>
      <c r="D248" s="9" t="s">
        <v>662</v>
      </c>
      <c r="E248" s="24" t="s">
        <v>686</v>
      </c>
      <c r="F248" s="12"/>
      <c r="G248" s="11">
        <v>3000000</v>
      </c>
      <c r="H248" s="6">
        <v>0</v>
      </c>
      <c r="I248" s="6">
        <v>0</v>
      </c>
      <c r="J248" s="11">
        <f t="shared" si="6"/>
        <v>3000000</v>
      </c>
    </row>
    <row r="249" spans="1:10" ht="18.75">
      <c r="A249" s="44" t="s">
        <v>134</v>
      </c>
      <c r="B249" s="7" t="s">
        <v>669</v>
      </c>
      <c r="C249" s="7" t="s">
        <v>675</v>
      </c>
      <c r="D249" s="9" t="s">
        <v>662</v>
      </c>
      <c r="E249" s="43" t="s">
        <v>686</v>
      </c>
      <c r="F249" s="11">
        <v>672</v>
      </c>
      <c r="G249" s="11">
        <f>F249*3319+(F249*3319*4.6/100)+50000</f>
        <v>2382964.9279999998</v>
      </c>
      <c r="H249" s="6">
        <v>0</v>
      </c>
      <c r="I249" s="6">
        <v>0</v>
      </c>
      <c r="J249" s="11">
        <f t="shared" si="6"/>
        <v>2382964.9279999998</v>
      </c>
    </row>
    <row r="250" spans="1:10" ht="18.75">
      <c r="A250" s="46"/>
      <c r="B250" s="7" t="s">
        <v>671</v>
      </c>
      <c r="C250" s="7"/>
      <c r="D250" s="9" t="s">
        <v>662</v>
      </c>
      <c r="E250" s="43"/>
      <c r="F250" s="11">
        <v>1390</v>
      </c>
      <c r="G250" s="11">
        <f>F250*4320+(F250*4320*4.6/100)+50000</f>
        <v>6331020.7999999998</v>
      </c>
      <c r="H250" s="6"/>
      <c r="I250" s="6"/>
      <c r="J250" s="11">
        <f t="shared" si="6"/>
        <v>6331020.7999999998</v>
      </c>
    </row>
    <row r="251" spans="1:10" ht="18.75">
      <c r="A251" s="21" t="s">
        <v>135</v>
      </c>
      <c r="B251" s="7" t="s">
        <v>674</v>
      </c>
      <c r="C251" s="7"/>
      <c r="D251" s="9" t="s">
        <v>662</v>
      </c>
      <c r="E251" s="24" t="s">
        <v>686</v>
      </c>
      <c r="F251" s="12"/>
      <c r="G251" s="11">
        <v>3000000</v>
      </c>
      <c r="H251" s="6">
        <v>0</v>
      </c>
      <c r="I251" s="6">
        <v>0</v>
      </c>
      <c r="J251" s="11">
        <f t="shared" si="6"/>
        <v>3000000</v>
      </c>
    </row>
    <row r="252" spans="1:10" ht="18.75">
      <c r="A252" s="21" t="s">
        <v>136</v>
      </c>
      <c r="B252" s="7" t="s">
        <v>674</v>
      </c>
      <c r="C252" s="7"/>
      <c r="D252" s="9" t="s">
        <v>662</v>
      </c>
      <c r="E252" s="24" t="s">
        <v>686</v>
      </c>
      <c r="F252" s="12"/>
      <c r="G252" s="11">
        <v>3000000</v>
      </c>
      <c r="H252" s="6">
        <v>0</v>
      </c>
      <c r="I252" s="6">
        <v>0</v>
      </c>
      <c r="J252" s="11">
        <f t="shared" si="6"/>
        <v>3000000</v>
      </c>
    </row>
    <row r="253" spans="1:10" ht="18.75">
      <c r="A253" s="44" t="s">
        <v>137</v>
      </c>
      <c r="B253" s="7" t="s">
        <v>669</v>
      </c>
      <c r="C253" s="7" t="s">
        <v>675</v>
      </c>
      <c r="D253" s="9" t="s">
        <v>662</v>
      </c>
      <c r="E253" s="43" t="s">
        <v>686</v>
      </c>
      <c r="F253" s="11">
        <v>1853</v>
      </c>
      <c r="G253" s="11">
        <f>F253*3319+(F253*3319*4.6/100)+50000</f>
        <v>6483011.9220000003</v>
      </c>
      <c r="H253" s="6">
        <v>0</v>
      </c>
      <c r="I253" s="6">
        <v>0</v>
      </c>
      <c r="J253" s="11">
        <f t="shared" si="6"/>
        <v>6483011.9220000003</v>
      </c>
    </row>
    <row r="254" spans="1:10" ht="18.75">
      <c r="A254" s="46"/>
      <c r="B254" s="7" t="s">
        <v>671</v>
      </c>
      <c r="C254" s="7"/>
      <c r="D254" s="9" t="s">
        <v>662</v>
      </c>
      <c r="E254" s="43"/>
      <c r="F254" s="11">
        <v>3375</v>
      </c>
      <c r="G254" s="11">
        <f>F254*4320+(F254*4320*4.6/100)+50000</f>
        <v>15300680</v>
      </c>
      <c r="H254" s="6"/>
      <c r="I254" s="6"/>
      <c r="J254" s="11">
        <f t="shared" si="6"/>
        <v>15300680</v>
      </c>
    </row>
    <row r="255" spans="1:10" ht="18.75">
      <c r="A255" s="21" t="s">
        <v>138</v>
      </c>
      <c r="B255" s="7" t="s">
        <v>674</v>
      </c>
      <c r="C255" s="7"/>
      <c r="D255" s="9" t="s">
        <v>662</v>
      </c>
      <c r="E255" s="24" t="s">
        <v>686</v>
      </c>
      <c r="F255" s="12"/>
      <c r="G255" s="11">
        <v>3000000</v>
      </c>
      <c r="H255" s="6">
        <v>0</v>
      </c>
      <c r="I255" s="6">
        <v>0</v>
      </c>
      <c r="J255" s="11">
        <f t="shared" si="6"/>
        <v>3000000</v>
      </c>
    </row>
    <row r="256" spans="1:10" ht="18.75">
      <c r="A256" s="44" t="s">
        <v>139</v>
      </c>
      <c r="B256" s="7" t="s">
        <v>669</v>
      </c>
      <c r="C256" s="7" t="s">
        <v>670</v>
      </c>
      <c r="D256" s="9" t="s">
        <v>662</v>
      </c>
      <c r="E256" s="43" t="s">
        <v>686</v>
      </c>
      <c r="F256" s="11">
        <v>409.5</v>
      </c>
      <c r="G256" s="11">
        <f>F256*4780+(F256*4780*4.6/100)+50000</f>
        <v>2097450.8600000003</v>
      </c>
      <c r="H256" s="6">
        <v>0</v>
      </c>
      <c r="I256" s="6">
        <v>0</v>
      </c>
      <c r="J256" s="11">
        <f t="shared" si="6"/>
        <v>2097450.8600000003</v>
      </c>
    </row>
    <row r="257" spans="1:10" ht="18.75">
      <c r="A257" s="46"/>
      <c r="B257" s="7" t="s">
        <v>671</v>
      </c>
      <c r="C257" s="7"/>
      <c r="D257" s="9" t="s">
        <v>662</v>
      </c>
      <c r="E257" s="43"/>
      <c r="F257" s="11">
        <v>466</v>
      </c>
      <c r="G257" s="11">
        <f>F257*4320+(F257*4320*4.6/100)+50000</f>
        <v>2155723.52</v>
      </c>
      <c r="H257" s="6"/>
      <c r="I257" s="6"/>
      <c r="J257" s="11">
        <f t="shared" si="6"/>
        <v>2155723.52</v>
      </c>
    </row>
    <row r="258" spans="1:10" ht="18.75">
      <c r="A258" s="21" t="s">
        <v>140</v>
      </c>
      <c r="B258" s="7" t="s">
        <v>671</v>
      </c>
      <c r="C258" s="7"/>
      <c r="D258" s="9" t="s">
        <v>662</v>
      </c>
      <c r="E258" s="24" t="s">
        <v>686</v>
      </c>
      <c r="F258" s="11">
        <v>3584</v>
      </c>
      <c r="G258" s="11">
        <f>F258*4320+(F258*4320*4.6/100)+50000</f>
        <v>16245092.48</v>
      </c>
      <c r="H258" s="6">
        <v>0</v>
      </c>
      <c r="I258" s="6">
        <v>0</v>
      </c>
      <c r="J258" s="11">
        <f t="shared" si="6"/>
        <v>16245092.48</v>
      </c>
    </row>
    <row r="259" spans="1:10" ht="18.75">
      <c r="A259" s="21" t="s">
        <v>141</v>
      </c>
      <c r="B259" s="7" t="s">
        <v>671</v>
      </c>
      <c r="C259" s="7"/>
      <c r="D259" s="9" t="s">
        <v>662</v>
      </c>
      <c r="E259" s="24" t="s">
        <v>686</v>
      </c>
      <c r="F259" s="11">
        <v>683</v>
      </c>
      <c r="G259" s="11">
        <f>F259*4320+(F259*4320*4.6/100)+50000</f>
        <v>3136285.76</v>
      </c>
      <c r="H259" s="6">
        <v>0</v>
      </c>
      <c r="I259" s="6">
        <v>0</v>
      </c>
      <c r="J259" s="11">
        <f t="shared" si="6"/>
        <v>3136285.76</v>
      </c>
    </row>
    <row r="260" spans="1:10" ht="37.5">
      <c r="A260" s="3" t="s">
        <v>142</v>
      </c>
      <c r="B260" s="2">
        <f>COUNTA(B261:B275)</f>
        <v>15</v>
      </c>
      <c r="C260" s="13"/>
      <c r="D260" s="14"/>
      <c r="E260" s="25"/>
      <c r="F260" s="15"/>
      <c r="G260" s="15">
        <f>SUM(G261:G275)</f>
        <v>85159810.601279989</v>
      </c>
      <c r="H260" s="5">
        <v>0</v>
      </c>
      <c r="I260" s="5">
        <v>0</v>
      </c>
      <c r="J260" s="18">
        <f>SUM(J261:J275)</f>
        <v>85159810.601279989</v>
      </c>
    </row>
    <row r="261" spans="1:10" ht="18.75">
      <c r="A261" s="44" t="s">
        <v>143</v>
      </c>
      <c r="B261" s="7" t="s">
        <v>669</v>
      </c>
      <c r="C261" s="7" t="s">
        <v>675</v>
      </c>
      <c r="D261" s="9" t="s">
        <v>662</v>
      </c>
      <c r="E261" s="43" t="s">
        <v>686</v>
      </c>
      <c r="F261" s="11">
        <v>622</v>
      </c>
      <c r="G261" s="11">
        <f>F261*3319+(F261*3319*4.6/100)+50000</f>
        <v>2209381.2280000001</v>
      </c>
      <c r="H261" s="6">
        <v>0</v>
      </c>
      <c r="I261" s="6">
        <v>0</v>
      </c>
      <c r="J261" s="11">
        <f t="shared" ref="J261:J324" si="7">G261</f>
        <v>2209381.2280000001</v>
      </c>
    </row>
    <row r="262" spans="1:10" ht="18.75">
      <c r="A262" s="46"/>
      <c r="B262" s="7" t="s">
        <v>671</v>
      </c>
      <c r="C262" s="7"/>
      <c r="D262" s="9" t="s">
        <v>662</v>
      </c>
      <c r="E262" s="43"/>
      <c r="F262" s="11">
        <v>670</v>
      </c>
      <c r="G262" s="11">
        <f>F262*4320+(F262*4320*4.6/100)+50000</f>
        <v>3077542.4</v>
      </c>
      <c r="H262" s="6"/>
      <c r="I262" s="6"/>
      <c r="J262" s="11">
        <f t="shared" si="7"/>
        <v>3077542.4</v>
      </c>
    </row>
    <row r="263" spans="1:10" ht="18.75">
      <c r="A263" s="44" t="s">
        <v>144</v>
      </c>
      <c r="B263" s="7" t="s">
        <v>669</v>
      </c>
      <c r="C263" s="7" t="s">
        <v>675</v>
      </c>
      <c r="D263" s="9" t="s">
        <v>662</v>
      </c>
      <c r="E263" s="43" t="s">
        <v>686</v>
      </c>
      <c r="F263" s="11">
        <v>460</v>
      </c>
      <c r="G263" s="11">
        <f>F263*3319+(F263*3319*4.6/100)+50000</f>
        <v>1646970.04</v>
      </c>
      <c r="H263" s="6">
        <v>0</v>
      </c>
      <c r="I263" s="6">
        <v>0</v>
      </c>
      <c r="J263" s="11">
        <f t="shared" si="7"/>
        <v>1646970.04</v>
      </c>
    </row>
    <row r="264" spans="1:10" ht="18.75">
      <c r="A264" s="46"/>
      <c r="B264" s="7" t="s">
        <v>671</v>
      </c>
      <c r="C264" s="7"/>
      <c r="D264" s="9" t="s">
        <v>662</v>
      </c>
      <c r="E264" s="43"/>
      <c r="F264" s="11">
        <v>564</v>
      </c>
      <c r="G264" s="11">
        <f>F264*4320+(F264*4320*4.6/100)+50000</f>
        <v>2598558.08</v>
      </c>
      <c r="H264" s="6"/>
      <c r="I264" s="6"/>
      <c r="J264" s="11">
        <f t="shared" si="7"/>
        <v>2598558.08</v>
      </c>
    </row>
    <row r="265" spans="1:10" ht="18.75">
      <c r="A265" s="44" t="s">
        <v>145</v>
      </c>
      <c r="B265" s="7" t="s">
        <v>669</v>
      </c>
      <c r="C265" s="7" t="s">
        <v>670</v>
      </c>
      <c r="D265" s="9" t="s">
        <v>662</v>
      </c>
      <c r="E265" s="43" t="s">
        <v>686</v>
      </c>
      <c r="F265" s="11">
        <v>623</v>
      </c>
      <c r="G265" s="11">
        <f>F265*4780+(F265*4780*4.6/100)+50000</f>
        <v>3164925.24</v>
      </c>
      <c r="H265" s="6">
        <v>0</v>
      </c>
      <c r="I265" s="6">
        <v>0</v>
      </c>
      <c r="J265" s="11">
        <f t="shared" si="7"/>
        <v>3164925.24</v>
      </c>
    </row>
    <row r="266" spans="1:10" ht="18.75">
      <c r="A266" s="46"/>
      <c r="B266" s="7" t="s">
        <v>671</v>
      </c>
      <c r="C266" s="7"/>
      <c r="D266" s="9" t="s">
        <v>662</v>
      </c>
      <c r="E266" s="43"/>
      <c r="F266" s="11">
        <v>700</v>
      </c>
      <c r="G266" s="11">
        <f>F266*4320+(F266*4320*4.6/100)+50000</f>
        <v>3213104</v>
      </c>
      <c r="H266" s="6"/>
      <c r="I266" s="6"/>
      <c r="J266" s="11">
        <f t="shared" si="7"/>
        <v>3213104</v>
      </c>
    </row>
    <row r="267" spans="1:10" ht="18.75">
      <c r="A267" s="21" t="s">
        <v>146</v>
      </c>
      <c r="B267" s="7" t="s">
        <v>671</v>
      </c>
      <c r="C267" s="7"/>
      <c r="D267" s="9" t="s">
        <v>662</v>
      </c>
      <c r="E267" s="24" t="s">
        <v>686</v>
      </c>
      <c r="F267" s="11">
        <v>2535.98</v>
      </c>
      <c r="G267" s="11">
        <f>F267*4320+(F267*4320*4.6/100)+50000</f>
        <v>11509383.545599999</v>
      </c>
      <c r="H267" s="6">
        <v>0</v>
      </c>
      <c r="I267" s="6">
        <v>0</v>
      </c>
      <c r="J267" s="11">
        <f t="shared" si="7"/>
        <v>11509383.545599999</v>
      </c>
    </row>
    <row r="268" spans="1:10" ht="18.75">
      <c r="A268" s="44" t="s">
        <v>147</v>
      </c>
      <c r="B268" s="7" t="s">
        <v>669</v>
      </c>
      <c r="C268" s="7" t="s">
        <v>675</v>
      </c>
      <c r="D268" s="9" t="s">
        <v>662</v>
      </c>
      <c r="E268" s="43" t="s">
        <v>686</v>
      </c>
      <c r="F268" s="11">
        <v>1313.32</v>
      </c>
      <c r="G268" s="11">
        <f>F268*3319+(F268*3319*4.6/100)+50000</f>
        <v>4609418.8976800004</v>
      </c>
      <c r="H268" s="6">
        <v>0</v>
      </c>
      <c r="I268" s="6">
        <v>0</v>
      </c>
      <c r="J268" s="11">
        <f t="shared" si="7"/>
        <v>4609418.8976800004</v>
      </c>
    </row>
    <row r="269" spans="1:10" ht="18.75">
      <c r="A269" s="46"/>
      <c r="B269" s="7" t="s">
        <v>671</v>
      </c>
      <c r="C269" s="7"/>
      <c r="D269" s="9" t="s">
        <v>662</v>
      </c>
      <c r="E269" s="43"/>
      <c r="F269" s="11">
        <v>3149.2</v>
      </c>
      <c r="G269" s="11">
        <f>F269*4320+(F269*4320*4.6/100)+50000</f>
        <v>14280353.024</v>
      </c>
      <c r="H269" s="6"/>
      <c r="I269" s="6"/>
      <c r="J269" s="11">
        <f t="shared" si="7"/>
        <v>14280353.024</v>
      </c>
    </row>
    <row r="270" spans="1:10" ht="18.75">
      <c r="A270" s="44" t="s">
        <v>148</v>
      </c>
      <c r="B270" s="7" t="s">
        <v>669</v>
      </c>
      <c r="C270" s="7" t="s">
        <v>675</v>
      </c>
      <c r="D270" s="9" t="s">
        <v>662</v>
      </c>
      <c r="E270" s="43" t="s">
        <v>686</v>
      </c>
      <c r="F270" s="11">
        <v>575</v>
      </c>
      <c r="G270" s="11">
        <f>F270*3319+(F270*3319*4.6/100)+50000</f>
        <v>2046212.55</v>
      </c>
      <c r="H270" s="6">
        <v>0</v>
      </c>
      <c r="I270" s="6">
        <v>0</v>
      </c>
      <c r="J270" s="11">
        <f t="shared" si="7"/>
        <v>2046212.55</v>
      </c>
    </row>
    <row r="271" spans="1:10" ht="18.75">
      <c r="A271" s="46"/>
      <c r="B271" s="7" t="s">
        <v>671</v>
      </c>
      <c r="C271" s="7"/>
      <c r="D271" s="9" t="s">
        <v>662</v>
      </c>
      <c r="E271" s="43"/>
      <c r="F271" s="11">
        <v>703.2</v>
      </c>
      <c r="G271" s="11">
        <f>F271*4320+(F271*4320*4.6/100)+50000</f>
        <v>3227563.9040000001</v>
      </c>
      <c r="H271" s="6"/>
      <c r="I271" s="6"/>
      <c r="J271" s="11">
        <f t="shared" si="7"/>
        <v>3227563.9040000001</v>
      </c>
    </row>
    <row r="272" spans="1:10" ht="18.75">
      <c r="A272" s="44" t="s">
        <v>149</v>
      </c>
      <c r="B272" s="7" t="s">
        <v>669</v>
      </c>
      <c r="C272" s="7" t="s">
        <v>675</v>
      </c>
      <c r="D272" s="9" t="s">
        <v>662</v>
      </c>
      <c r="E272" s="43" t="s">
        <v>686</v>
      </c>
      <c r="F272" s="11">
        <v>974</v>
      </c>
      <c r="G272" s="11">
        <f>F272*3319+(F272*3319*4.6/100)+50000</f>
        <v>3431410.4759999998</v>
      </c>
      <c r="H272" s="6">
        <v>0</v>
      </c>
      <c r="I272" s="6">
        <v>0</v>
      </c>
      <c r="J272" s="11">
        <f t="shared" si="7"/>
        <v>3431410.4759999998</v>
      </c>
    </row>
    <row r="273" spans="1:10" ht="18.75">
      <c r="A273" s="46"/>
      <c r="B273" s="7" t="s">
        <v>671</v>
      </c>
      <c r="C273" s="7"/>
      <c r="D273" s="9" t="s">
        <v>662</v>
      </c>
      <c r="E273" s="43"/>
      <c r="F273" s="11">
        <v>2457.8000000000002</v>
      </c>
      <c r="G273" s="11">
        <f>F273*4320+(F273*4320*4.6/100)+50000</f>
        <v>11156110.016000001</v>
      </c>
      <c r="H273" s="6"/>
      <c r="I273" s="6"/>
      <c r="J273" s="11">
        <f t="shared" si="7"/>
        <v>11156110.016000001</v>
      </c>
    </row>
    <row r="274" spans="1:10" ht="18.75">
      <c r="A274" s="44" t="s">
        <v>150</v>
      </c>
      <c r="B274" s="7" t="s">
        <v>669</v>
      </c>
      <c r="C274" s="7" t="s">
        <v>675</v>
      </c>
      <c r="D274" s="9" t="s">
        <v>662</v>
      </c>
      <c r="E274" s="43" t="s">
        <v>686</v>
      </c>
      <c r="F274" s="11">
        <v>1320</v>
      </c>
      <c r="G274" s="11">
        <f>F274*3319+(F274*3319*4.6/100)+50000</f>
        <v>4632609.68</v>
      </c>
      <c r="H274" s="6">
        <v>0</v>
      </c>
      <c r="I274" s="6">
        <v>0</v>
      </c>
      <c r="J274" s="11">
        <f t="shared" si="7"/>
        <v>4632609.68</v>
      </c>
    </row>
    <row r="275" spans="1:10" ht="18.75">
      <c r="A275" s="46"/>
      <c r="B275" s="7" t="s">
        <v>671</v>
      </c>
      <c r="C275" s="7"/>
      <c r="D275" s="9" t="s">
        <v>662</v>
      </c>
      <c r="E275" s="43"/>
      <c r="F275" s="11">
        <v>3166</v>
      </c>
      <c r="G275" s="11">
        <f>F275*4320+(F275*4320*4.6/100)+50000</f>
        <v>14356267.52</v>
      </c>
      <c r="H275" s="6"/>
      <c r="I275" s="6"/>
      <c r="J275" s="11">
        <f t="shared" si="7"/>
        <v>14356267.52</v>
      </c>
    </row>
    <row r="276" spans="1:10" ht="37.5">
      <c r="A276" s="3" t="s">
        <v>151</v>
      </c>
      <c r="B276" s="2">
        <f>COUNTA(B277:B368)</f>
        <v>92</v>
      </c>
      <c r="C276" s="13"/>
      <c r="D276" s="14"/>
      <c r="E276" s="25"/>
      <c r="F276" s="15"/>
      <c r="G276" s="15">
        <f>SUM(G277:G368)</f>
        <v>409919811.05930001</v>
      </c>
      <c r="H276" s="5">
        <v>0</v>
      </c>
      <c r="I276" s="5">
        <v>0</v>
      </c>
      <c r="J276" s="18">
        <f>SUM(J277:J368)</f>
        <v>409919811.05930001</v>
      </c>
    </row>
    <row r="277" spans="1:10" ht="18.75">
      <c r="A277" s="44" t="s">
        <v>152</v>
      </c>
      <c r="B277" s="7" t="s">
        <v>669</v>
      </c>
      <c r="C277" s="7" t="s">
        <v>670</v>
      </c>
      <c r="D277" s="9" t="s">
        <v>662</v>
      </c>
      <c r="E277" s="43" t="s">
        <v>686</v>
      </c>
      <c r="F277" s="11">
        <v>1380</v>
      </c>
      <c r="G277" s="11">
        <f>F277*4780+(F277*4780*4.6/100)+50000</f>
        <v>6949834.4000000004</v>
      </c>
      <c r="H277" s="6">
        <v>0</v>
      </c>
      <c r="I277" s="6">
        <v>0</v>
      </c>
      <c r="J277" s="11">
        <f t="shared" si="7"/>
        <v>6949834.4000000004</v>
      </c>
    </row>
    <row r="278" spans="1:10" ht="18.75">
      <c r="A278" s="46"/>
      <c r="B278" s="7" t="s">
        <v>671</v>
      </c>
      <c r="C278" s="7"/>
      <c r="D278" s="9" t="s">
        <v>662</v>
      </c>
      <c r="E278" s="43"/>
      <c r="F278" s="11">
        <v>1549</v>
      </c>
      <c r="G278" s="11">
        <f>F278*4320+(F278*4320*4.6/100)+50000</f>
        <v>7049497.2800000003</v>
      </c>
      <c r="H278" s="6"/>
      <c r="I278" s="6"/>
      <c r="J278" s="11">
        <f t="shared" si="7"/>
        <v>7049497.2800000003</v>
      </c>
    </row>
    <row r="279" spans="1:10" ht="18.75">
      <c r="A279" s="21" t="s">
        <v>153</v>
      </c>
      <c r="B279" s="7" t="s">
        <v>671</v>
      </c>
      <c r="C279" s="7"/>
      <c r="D279" s="9" t="s">
        <v>662</v>
      </c>
      <c r="E279" s="24" t="s">
        <v>686</v>
      </c>
      <c r="F279" s="11">
        <v>9000</v>
      </c>
      <c r="G279" s="11">
        <f>F279*4320+(F279*4320*4.6/100)+50000</f>
        <v>40718480</v>
      </c>
      <c r="H279" s="6">
        <v>0</v>
      </c>
      <c r="I279" s="6">
        <v>0</v>
      </c>
      <c r="J279" s="11">
        <f t="shared" si="7"/>
        <v>40718480</v>
      </c>
    </row>
    <row r="280" spans="1:10" ht="18.75">
      <c r="A280" s="21" t="s">
        <v>154</v>
      </c>
      <c r="B280" s="7" t="s">
        <v>672</v>
      </c>
      <c r="C280" s="7"/>
      <c r="D280" s="9" t="s">
        <v>662</v>
      </c>
      <c r="E280" s="24" t="s">
        <v>686</v>
      </c>
      <c r="F280" s="11">
        <v>440</v>
      </c>
      <c r="G280" s="11">
        <f>F280*3105+(F280*3105*4.6/100)+50000</f>
        <v>1479045.2</v>
      </c>
      <c r="H280" s="6">
        <v>0</v>
      </c>
      <c r="I280" s="6">
        <v>0</v>
      </c>
      <c r="J280" s="11">
        <f t="shared" si="7"/>
        <v>1479045.2</v>
      </c>
    </row>
    <row r="281" spans="1:10" ht="18.75">
      <c r="A281" s="21" t="s">
        <v>155</v>
      </c>
      <c r="B281" s="7" t="s">
        <v>672</v>
      </c>
      <c r="C281" s="7"/>
      <c r="D281" s="9" t="s">
        <v>662</v>
      </c>
      <c r="E281" s="24" t="s">
        <v>686</v>
      </c>
      <c r="F281" s="12"/>
      <c r="G281" s="11">
        <v>2000000</v>
      </c>
      <c r="H281" s="6">
        <v>0</v>
      </c>
      <c r="I281" s="6">
        <v>0</v>
      </c>
      <c r="J281" s="11">
        <f t="shared" si="7"/>
        <v>2000000</v>
      </c>
    </row>
    <row r="282" spans="1:10" ht="18.75">
      <c r="A282" s="21" t="s">
        <v>156</v>
      </c>
      <c r="B282" s="7" t="s">
        <v>672</v>
      </c>
      <c r="C282" s="7"/>
      <c r="D282" s="9" t="s">
        <v>662</v>
      </c>
      <c r="E282" s="24" t="s">
        <v>686</v>
      </c>
      <c r="F282" s="11">
        <v>540.4</v>
      </c>
      <c r="G282" s="11">
        <f t="shared" ref="G282:G295" si="8">F282*3105+(F282*3105*4.6/100)+50000</f>
        <v>1805127.3319999999</v>
      </c>
      <c r="H282" s="6">
        <v>0</v>
      </c>
      <c r="I282" s="6">
        <v>0</v>
      </c>
      <c r="J282" s="11">
        <f t="shared" si="7"/>
        <v>1805127.3319999999</v>
      </c>
    </row>
    <row r="283" spans="1:10" ht="18.75">
      <c r="A283" s="21" t="s">
        <v>157</v>
      </c>
      <c r="B283" s="7" t="s">
        <v>672</v>
      </c>
      <c r="C283" s="7"/>
      <c r="D283" s="9" t="s">
        <v>662</v>
      </c>
      <c r="E283" s="24" t="s">
        <v>686</v>
      </c>
      <c r="F283" s="11">
        <v>1260.7</v>
      </c>
      <c r="G283" s="11">
        <f t="shared" si="8"/>
        <v>4144539.281</v>
      </c>
      <c r="H283" s="6">
        <v>0</v>
      </c>
      <c r="I283" s="6">
        <v>0</v>
      </c>
      <c r="J283" s="11">
        <f t="shared" si="7"/>
        <v>4144539.281</v>
      </c>
    </row>
    <row r="284" spans="1:10" ht="18.75">
      <c r="A284" s="21" t="s">
        <v>158</v>
      </c>
      <c r="B284" s="7" t="s">
        <v>672</v>
      </c>
      <c r="C284" s="7"/>
      <c r="D284" s="9" t="s">
        <v>662</v>
      </c>
      <c r="E284" s="24" t="s">
        <v>686</v>
      </c>
      <c r="F284" s="11">
        <v>317</v>
      </c>
      <c r="G284" s="11">
        <f t="shared" si="8"/>
        <v>1079562.1099999999</v>
      </c>
      <c r="H284" s="6">
        <v>0</v>
      </c>
      <c r="I284" s="6">
        <v>0</v>
      </c>
      <c r="J284" s="11">
        <f t="shared" si="7"/>
        <v>1079562.1099999999</v>
      </c>
    </row>
    <row r="285" spans="1:10" ht="18.75">
      <c r="A285" s="21" t="s">
        <v>159</v>
      </c>
      <c r="B285" s="7" t="s">
        <v>672</v>
      </c>
      <c r="C285" s="7"/>
      <c r="D285" s="9" t="s">
        <v>662</v>
      </c>
      <c r="E285" s="24" t="s">
        <v>686</v>
      </c>
      <c r="F285" s="11">
        <v>1171.4000000000001</v>
      </c>
      <c r="G285" s="11">
        <f t="shared" si="8"/>
        <v>3854508.0620000004</v>
      </c>
      <c r="H285" s="6">
        <v>0</v>
      </c>
      <c r="I285" s="6">
        <v>0</v>
      </c>
      <c r="J285" s="11">
        <f t="shared" si="7"/>
        <v>3854508.0620000004</v>
      </c>
    </row>
    <row r="286" spans="1:10" ht="18.75">
      <c r="A286" s="21" t="s">
        <v>160</v>
      </c>
      <c r="B286" s="7" t="s">
        <v>672</v>
      </c>
      <c r="C286" s="7"/>
      <c r="D286" s="9" t="s">
        <v>662</v>
      </c>
      <c r="E286" s="24" t="s">
        <v>686</v>
      </c>
      <c r="F286" s="11">
        <v>671</v>
      </c>
      <c r="G286" s="11">
        <f t="shared" si="8"/>
        <v>2229293.9300000002</v>
      </c>
      <c r="H286" s="6">
        <v>0</v>
      </c>
      <c r="I286" s="6">
        <v>0</v>
      </c>
      <c r="J286" s="11">
        <f t="shared" si="7"/>
        <v>2229293.9300000002</v>
      </c>
    </row>
    <row r="287" spans="1:10" ht="18.75">
      <c r="A287" s="21" t="s">
        <v>161</v>
      </c>
      <c r="B287" s="7" t="s">
        <v>672</v>
      </c>
      <c r="C287" s="7"/>
      <c r="D287" s="9" t="s">
        <v>662</v>
      </c>
      <c r="E287" s="24" t="s">
        <v>686</v>
      </c>
      <c r="F287" s="11">
        <v>257.10000000000002</v>
      </c>
      <c r="G287" s="11">
        <f t="shared" si="8"/>
        <v>885017.09300000011</v>
      </c>
      <c r="H287" s="6">
        <v>0</v>
      </c>
      <c r="I287" s="6">
        <v>0</v>
      </c>
      <c r="J287" s="11">
        <f t="shared" si="7"/>
        <v>885017.09300000011</v>
      </c>
    </row>
    <row r="288" spans="1:10" ht="18.75">
      <c r="A288" s="21" t="s">
        <v>162</v>
      </c>
      <c r="B288" s="7" t="s">
        <v>672</v>
      </c>
      <c r="C288" s="7"/>
      <c r="D288" s="9" t="s">
        <v>662</v>
      </c>
      <c r="E288" s="24" t="s">
        <v>686</v>
      </c>
      <c r="F288" s="11">
        <v>415.2</v>
      </c>
      <c r="G288" s="11">
        <f t="shared" si="8"/>
        <v>1398499.0160000001</v>
      </c>
      <c r="H288" s="6">
        <v>0</v>
      </c>
      <c r="I288" s="6">
        <v>0</v>
      </c>
      <c r="J288" s="11">
        <f t="shared" si="7"/>
        <v>1398499.0160000001</v>
      </c>
    </row>
    <row r="289" spans="1:10" ht="18.75">
      <c r="A289" s="21" t="s">
        <v>163</v>
      </c>
      <c r="B289" s="7" t="s">
        <v>672</v>
      </c>
      <c r="C289" s="7"/>
      <c r="D289" s="9" t="s">
        <v>662</v>
      </c>
      <c r="E289" s="24" t="s">
        <v>686</v>
      </c>
      <c r="F289" s="11">
        <v>521.9</v>
      </c>
      <c r="G289" s="11">
        <f t="shared" si="8"/>
        <v>1745042.477</v>
      </c>
      <c r="H289" s="6">
        <v>0</v>
      </c>
      <c r="I289" s="6">
        <v>0</v>
      </c>
      <c r="J289" s="11">
        <f t="shared" si="7"/>
        <v>1745042.477</v>
      </c>
    </row>
    <row r="290" spans="1:10" ht="18.75">
      <c r="A290" s="21" t="s">
        <v>164</v>
      </c>
      <c r="B290" s="7" t="s">
        <v>672</v>
      </c>
      <c r="C290" s="7"/>
      <c r="D290" s="9" t="s">
        <v>662</v>
      </c>
      <c r="E290" s="24" t="s">
        <v>686</v>
      </c>
      <c r="F290" s="11">
        <v>482.2</v>
      </c>
      <c r="G290" s="11">
        <f t="shared" si="8"/>
        <v>1616103.6259999999</v>
      </c>
      <c r="H290" s="6">
        <v>0</v>
      </c>
      <c r="I290" s="6">
        <v>0</v>
      </c>
      <c r="J290" s="11">
        <f t="shared" si="7"/>
        <v>1616103.6259999999</v>
      </c>
    </row>
    <row r="291" spans="1:10" ht="18.75">
      <c r="A291" s="21" t="s">
        <v>165</v>
      </c>
      <c r="B291" s="7" t="s">
        <v>672</v>
      </c>
      <c r="C291" s="7"/>
      <c r="D291" s="9" t="s">
        <v>662</v>
      </c>
      <c r="E291" s="24" t="s">
        <v>686</v>
      </c>
      <c r="F291" s="11">
        <v>520.6</v>
      </c>
      <c r="G291" s="11">
        <f t="shared" si="8"/>
        <v>1740820.298</v>
      </c>
      <c r="H291" s="6">
        <v>0</v>
      </c>
      <c r="I291" s="6">
        <v>0</v>
      </c>
      <c r="J291" s="11">
        <f t="shared" si="7"/>
        <v>1740820.298</v>
      </c>
    </row>
    <row r="292" spans="1:10" ht="18.75">
      <c r="A292" s="21" t="s">
        <v>166</v>
      </c>
      <c r="B292" s="7" t="s">
        <v>672</v>
      </c>
      <c r="C292" s="7"/>
      <c r="D292" s="9" t="s">
        <v>662</v>
      </c>
      <c r="E292" s="24" t="s">
        <v>686</v>
      </c>
      <c r="F292" s="11">
        <v>618</v>
      </c>
      <c r="G292" s="11">
        <f t="shared" si="8"/>
        <v>2057158.94</v>
      </c>
      <c r="H292" s="6">
        <v>0</v>
      </c>
      <c r="I292" s="6">
        <v>0</v>
      </c>
      <c r="J292" s="11">
        <f t="shared" si="7"/>
        <v>2057158.94</v>
      </c>
    </row>
    <row r="293" spans="1:10" ht="18.75">
      <c r="A293" s="21" t="s">
        <v>167</v>
      </c>
      <c r="B293" s="7" t="s">
        <v>672</v>
      </c>
      <c r="C293" s="7"/>
      <c r="D293" s="9" t="s">
        <v>662</v>
      </c>
      <c r="E293" s="24" t="s">
        <v>686</v>
      </c>
      <c r="F293" s="11">
        <v>405.9</v>
      </c>
      <c r="G293" s="11">
        <f t="shared" si="8"/>
        <v>1368294.1969999999</v>
      </c>
      <c r="H293" s="6">
        <v>0</v>
      </c>
      <c r="I293" s="6">
        <v>0</v>
      </c>
      <c r="J293" s="11">
        <f t="shared" si="7"/>
        <v>1368294.1969999999</v>
      </c>
    </row>
    <row r="294" spans="1:10" ht="18.75">
      <c r="A294" s="21" t="s">
        <v>168</v>
      </c>
      <c r="B294" s="7" t="s">
        <v>672</v>
      </c>
      <c r="C294" s="7"/>
      <c r="D294" s="9" t="s">
        <v>662</v>
      </c>
      <c r="E294" s="24" t="s">
        <v>686</v>
      </c>
      <c r="F294" s="11">
        <v>1573.51</v>
      </c>
      <c r="G294" s="11">
        <f t="shared" si="8"/>
        <v>5160492.9832999995</v>
      </c>
      <c r="H294" s="6">
        <v>0</v>
      </c>
      <c r="I294" s="6">
        <v>0</v>
      </c>
      <c r="J294" s="11">
        <f t="shared" si="7"/>
        <v>5160492.9832999995</v>
      </c>
    </row>
    <row r="295" spans="1:10" ht="18.75">
      <c r="A295" s="21" t="s">
        <v>169</v>
      </c>
      <c r="B295" s="7" t="s">
        <v>672</v>
      </c>
      <c r="C295" s="7"/>
      <c r="D295" s="9" t="s">
        <v>662</v>
      </c>
      <c r="E295" s="24" t="s">
        <v>686</v>
      </c>
      <c r="F295" s="11">
        <v>212.1</v>
      </c>
      <c r="G295" s="11">
        <f t="shared" si="8"/>
        <v>738864.74300000002</v>
      </c>
      <c r="H295" s="6">
        <v>0</v>
      </c>
      <c r="I295" s="6">
        <v>0</v>
      </c>
      <c r="J295" s="11">
        <f t="shared" si="7"/>
        <v>738864.74300000002</v>
      </c>
    </row>
    <row r="296" spans="1:10" ht="18.75">
      <c r="A296" s="44" t="s">
        <v>170</v>
      </c>
      <c r="B296" s="7" t="s">
        <v>660</v>
      </c>
      <c r="C296" s="8" t="s">
        <v>661</v>
      </c>
      <c r="D296" s="9" t="s">
        <v>662</v>
      </c>
      <c r="E296" s="43" t="s">
        <v>687</v>
      </c>
      <c r="F296" s="16" t="s">
        <v>676</v>
      </c>
      <c r="G296" s="11">
        <v>2328194</v>
      </c>
      <c r="H296" s="6">
        <v>0</v>
      </c>
      <c r="I296" s="6">
        <v>0</v>
      </c>
      <c r="J296" s="11">
        <f t="shared" si="7"/>
        <v>2328194</v>
      </c>
    </row>
    <row r="297" spans="1:10" ht="18.75">
      <c r="A297" s="45"/>
      <c r="B297" s="7" t="s">
        <v>660</v>
      </c>
      <c r="C297" s="8" t="s">
        <v>663</v>
      </c>
      <c r="D297" s="9" t="s">
        <v>662</v>
      </c>
      <c r="E297" s="43"/>
      <c r="F297" s="16" t="s">
        <v>676</v>
      </c>
      <c r="G297" s="11">
        <v>2328194</v>
      </c>
      <c r="H297" s="6"/>
      <c r="I297" s="6"/>
      <c r="J297" s="11">
        <f t="shared" si="7"/>
        <v>2328194</v>
      </c>
    </row>
    <row r="298" spans="1:10" ht="18.75">
      <c r="A298" s="46"/>
      <c r="B298" s="7" t="s">
        <v>660</v>
      </c>
      <c r="C298" s="8" t="s">
        <v>664</v>
      </c>
      <c r="D298" s="9" t="s">
        <v>662</v>
      </c>
      <c r="E298" s="43"/>
      <c r="F298" s="16" t="s">
        <v>676</v>
      </c>
      <c r="G298" s="11">
        <v>2328194</v>
      </c>
      <c r="H298" s="6"/>
      <c r="I298" s="6"/>
      <c r="J298" s="11">
        <f t="shared" si="7"/>
        <v>2328194</v>
      </c>
    </row>
    <row r="299" spans="1:10" ht="18.75">
      <c r="A299" s="44" t="s">
        <v>171</v>
      </c>
      <c r="B299" s="7" t="s">
        <v>660</v>
      </c>
      <c r="C299" s="8" t="s">
        <v>661</v>
      </c>
      <c r="D299" s="9" t="s">
        <v>662</v>
      </c>
      <c r="E299" s="43" t="s">
        <v>687</v>
      </c>
      <c r="F299" s="16" t="s">
        <v>676</v>
      </c>
      <c r="G299" s="11">
        <v>2328194</v>
      </c>
      <c r="H299" s="6">
        <v>0</v>
      </c>
      <c r="I299" s="6">
        <v>0</v>
      </c>
      <c r="J299" s="11">
        <f t="shared" si="7"/>
        <v>2328194</v>
      </c>
    </row>
    <row r="300" spans="1:10" ht="18.75">
      <c r="A300" s="45"/>
      <c r="B300" s="7" t="s">
        <v>660</v>
      </c>
      <c r="C300" s="8" t="s">
        <v>663</v>
      </c>
      <c r="D300" s="9" t="s">
        <v>662</v>
      </c>
      <c r="E300" s="43"/>
      <c r="F300" s="16" t="s">
        <v>676</v>
      </c>
      <c r="G300" s="11">
        <v>2328194</v>
      </c>
      <c r="H300" s="6"/>
      <c r="I300" s="6"/>
      <c r="J300" s="11">
        <f t="shared" si="7"/>
        <v>2328194</v>
      </c>
    </row>
    <row r="301" spans="1:10" ht="18.75">
      <c r="A301" s="46"/>
      <c r="B301" s="7" t="s">
        <v>660</v>
      </c>
      <c r="C301" s="8" t="s">
        <v>664</v>
      </c>
      <c r="D301" s="9" t="s">
        <v>662</v>
      </c>
      <c r="E301" s="43"/>
      <c r="F301" s="16" t="s">
        <v>676</v>
      </c>
      <c r="G301" s="11">
        <v>2328194</v>
      </c>
      <c r="H301" s="6"/>
      <c r="I301" s="6"/>
      <c r="J301" s="11">
        <f t="shared" si="7"/>
        <v>2328194</v>
      </c>
    </row>
    <row r="302" spans="1:10" ht="18.75">
      <c r="A302" s="44" t="s">
        <v>172</v>
      </c>
      <c r="B302" s="7" t="s">
        <v>660</v>
      </c>
      <c r="C302" s="8" t="s">
        <v>661</v>
      </c>
      <c r="D302" s="9" t="s">
        <v>662</v>
      </c>
      <c r="E302" s="43" t="s">
        <v>687</v>
      </c>
      <c r="F302" s="16" t="s">
        <v>676</v>
      </c>
      <c r="G302" s="11">
        <v>2328194</v>
      </c>
      <c r="H302" s="6">
        <v>0</v>
      </c>
      <c r="I302" s="6">
        <v>0</v>
      </c>
      <c r="J302" s="11">
        <f t="shared" si="7"/>
        <v>2328194</v>
      </c>
    </row>
    <row r="303" spans="1:10" ht="18.75">
      <c r="A303" s="45"/>
      <c r="B303" s="7" t="s">
        <v>660</v>
      </c>
      <c r="C303" s="8" t="s">
        <v>663</v>
      </c>
      <c r="D303" s="9" t="s">
        <v>662</v>
      </c>
      <c r="E303" s="43"/>
      <c r="F303" s="16" t="s">
        <v>676</v>
      </c>
      <c r="G303" s="11">
        <v>2328194</v>
      </c>
      <c r="H303" s="6"/>
      <c r="I303" s="6"/>
      <c r="J303" s="11">
        <f t="shared" si="7"/>
        <v>2328194</v>
      </c>
    </row>
    <row r="304" spans="1:10" ht="18.75">
      <c r="A304" s="46"/>
      <c r="B304" s="7" t="s">
        <v>660</v>
      </c>
      <c r="C304" s="8" t="s">
        <v>664</v>
      </c>
      <c r="D304" s="9" t="s">
        <v>662</v>
      </c>
      <c r="E304" s="43"/>
      <c r="F304" s="16" t="s">
        <v>676</v>
      </c>
      <c r="G304" s="11">
        <v>2328194</v>
      </c>
      <c r="H304" s="6"/>
      <c r="I304" s="6"/>
      <c r="J304" s="11">
        <f t="shared" si="7"/>
        <v>2328194</v>
      </c>
    </row>
    <row r="305" spans="1:10" ht="18.75">
      <c r="A305" s="21" t="s">
        <v>173</v>
      </c>
      <c r="B305" s="7" t="s">
        <v>672</v>
      </c>
      <c r="C305" s="7"/>
      <c r="D305" s="9" t="s">
        <v>662</v>
      </c>
      <c r="E305" s="24" t="s">
        <v>686</v>
      </c>
      <c r="F305" s="11">
        <v>81.5</v>
      </c>
      <c r="G305" s="11">
        <f>F305*3105+(F305*3105*4.6/100)+50000</f>
        <v>314698.14500000002</v>
      </c>
      <c r="H305" s="6">
        <v>0</v>
      </c>
      <c r="I305" s="6">
        <v>0</v>
      </c>
      <c r="J305" s="11">
        <f t="shared" si="7"/>
        <v>314698.14500000002</v>
      </c>
    </row>
    <row r="306" spans="1:10" ht="18.75">
      <c r="A306" s="21" t="s">
        <v>174</v>
      </c>
      <c r="B306" s="7" t="s">
        <v>672</v>
      </c>
      <c r="C306" s="7"/>
      <c r="D306" s="9" t="s">
        <v>662</v>
      </c>
      <c r="E306" s="24" t="s">
        <v>686</v>
      </c>
      <c r="F306" s="11">
        <v>89.3</v>
      </c>
      <c r="G306" s="11">
        <f>F306*3105+(F306*3105*4.6/100)+50000</f>
        <v>340031.21899999998</v>
      </c>
      <c r="H306" s="6">
        <v>0</v>
      </c>
      <c r="I306" s="6">
        <v>0</v>
      </c>
      <c r="J306" s="11">
        <f t="shared" si="7"/>
        <v>340031.21899999998</v>
      </c>
    </row>
    <row r="307" spans="1:10" ht="18.75">
      <c r="A307" s="21" t="s">
        <v>175</v>
      </c>
      <c r="B307" s="7" t="s">
        <v>672</v>
      </c>
      <c r="C307" s="7"/>
      <c r="D307" s="9" t="s">
        <v>662</v>
      </c>
      <c r="E307" s="24" t="s">
        <v>686</v>
      </c>
      <c r="F307" s="11">
        <v>300.8</v>
      </c>
      <c r="G307" s="11">
        <f>F307*3105+(F307*3105*4.6/100)+50000</f>
        <v>1026947.264</v>
      </c>
      <c r="H307" s="6">
        <v>0</v>
      </c>
      <c r="I307" s="6">
        <v>0</v>
      </c>
      <c r="J307" s="11">
        <f t="shared" si="7"/>
        <v>1026947.264</v>
      </c>
    </row>
    <row r="308" spans="1:10" ht="18.75">
      <c r="A308" s="21" t="s">
        <v>176</v>
      </c>
      <c r="B308" s="7" t="s">
        <v>672</v>
      </c>
      <c r="C308" s="7"/>
      <c r="D308" s="9" t="s">
        <v>662</v>
      </c>
      <c r="E308" s="24" t="s">
        <v>686</v>
      </c>
      <c r="F308" s="11">
        <v>235</v>
      </c>
      <c r="G308" s="11">
        <f>F308*3105+(F308*3105*4.6/100)+50000</f>
        <v>813240.05</v>
      </c>
      <c r="H308" s="6">
        <v>0</v>
      </c>
      <c r="I308" s="6">
        <v>0</v>
      </c>
      <c r="J308" s="11">
        <f t="shared" si="7"/>
        <v>813240.05</v>
      </c>
    </row>
    <row r="309" spans="1:10" ht="18.75">
      <c r="A309" s="21" t="s">
        <v>177</v>
      </c>
      <c r="B309" s="7" t="s">
        <v>672</v>
      </c>
      <c r="C309" s="7"/>
      <c r="D309" s="9" t="s">
        <v>662</v>
      </c>
      <c r="E309" s="24" t="s">
        <v>686</v>
      </c>
      <c r="F309" s="11">
        <v>70.2</v>
      </c>
      <c r="G309" s="11">
        <f>F309*3105+(F309*3105*4.6/100)+50000</f>
        <v>277997.66599999997</v>
      </c>
      <c r="H309" s="6">
        <v>0</v>
      </c>
      <c r="I309" s="6">
        <v>0</v>
      </c>
      <c r="J309" s="11">
        <f t="shared" si="7"/>
        <v>277997.66599999997</v>
      </c>
    </row>
    <row r="310" spans="1:10" ht="18.75">
      <c r="A310" s="44" t="s">
        <v>178</v>
      </c>
      <c r="B310" s="7" t="s">
        <v>669</v>
      </c>
      <c r="C310" s="7" t="s">
        <v>670</v>
      </c>
      <c r="D310" s="9" t="s">
        <v>662</v>
      </c>
      <c r="E310" s="43" t="s">
        <v>686</v>
      </c>
      <c r="F310" s="11">
        <v>627</v>
      </c>
      <c r="G310" s="11">
        <f>F310*4780+(F310*4780*4.6/100)+50000</f>
        <v>3184924.76</v>
      </c>
      <c r="H310" s="6">
        <v>0</v>
      </c>
      <c r="I310" s="6">
        <v>0</v>
      </c>
      <c r="J310" s="11">
        <f t="shared" si="7"/>
        <v>3184924.76</v>
      </c>
    </row>
    <row r="311" spans="1:10" ht="18.75">
      <c r="A311" s="46"/>
      <c r="B311" s="7" t="s">
        <v>671</v>
      </c>
      <c r="C311" s="7"/>
      <c r="D311" s="9" t="s">
        <v>662</v>
      </c>
      <c r="E311" s="43"/>
      <c r="F311" s="11">
        <v>1782.9</v>
      </c>
      <c r="G311" s="11">
        <f>F311*4320+(F311*4320*4.6/100)+50000</f>
        <v>8106425.8880000003</v>
      </c>
      <c r="H311" s="6"/>
      <c r="I311" s="6"/>
      <c r="J311" s="11">
        <f t="shared" si="7"/>
        <v>8106425.8880000003</v>
      </c>
    </row>
    <row r="312" spans="1:10" ht="18.75">
      <c r="A312" s="44" t="s">
        <v>179</v>
      </c>
      <c r="B312" s="7" t="s">
        <v>669</v>
      </c>
      <c r="C312" s="7" t="s">
        <v>670</v>
      </c>
      <c r="D312" s="9" t="s">
        <v>662</v>
      </c>
      <c r="E312" s="43" t="s">
        <v>686</v>
      </c>
      <c r="F312" s="11">
        <v>1077</v>
      </c>
      <c r="G312" s="11">
        <f>F312*4780+(F312*4780*4.6/100)+50000</f>
        <v>5434870.7599999998</v>
      </c>
      <c r="H312" s="6">
        <v>0</v>
      </c>
      <c r="I312" s="6">
        <v>0</v>
      </c>
      <c r="J312" s="11">
        <f t="shared" si="7"/>
        <v>5434870.7599999998</v>
      </c>
    </row>
    <row r="313" spans="1:10" ht="18.75">
      <c r="A313" s="46"/>
      <c r="B313" s="7" t="s">
        <v>671</v>
      </c>
      <c r="C313" s="7"/>
      <c r="D313" s="9" t="s">
        <v>662</v>
      </c>
      <c r="E313" s="43"/>
      <c r="F313" s="11">
        <v>3288.6</v>
      </c>
      <c r="G313" s="11">
        <f>F313*4320+(F313*4320*4.6/100)+50000</f>
        <v>14910262.592</v>
      </c>
      <c r="H313" s="6"/>
      <c r="I313" s="6"/>
      <c r="J313" s="11">
        <f t="shared" si="7"/>
        <v>14910262.592</v>
      </c>
    </row>
    <row r="314" spans="1:10" ht="18.75">
      <c r="A314" s="44" t="s">
        <v>180</v>
      </c>
      <c r="B314" s="7" t="s">
        <v>669</v>
      </c>
      <c r="C314" s="7" t="s">
        <v>670</v>
      </c>
      <c r="D314" s="9" t="s">
        <v>662</v>
      </c>
      <c r="E314" s="43" t="s">
        <v>686</v>
      </c>
      <c r="F314" s="11">
        <v>448</v>
      </c>
      <c r="G314" s="11">
        <f>F314*4780+(F314*4780*4.6/100)+50000</f>
        <v>2289946.2400000002</v>
      </c>
      <c r="H314" s="6">
        <v>0</v>
      </c>
      <c r="I314" s="6">
        <v>0</v>
      </c>
      <c r="J314" s="11">
        <f t="shared" si="7"/>
        <v>2289946.2400000002</v>
      </c>
    </row>
    <row r="315" spans="1:10" ht="18.75">
      <c r="A315" s="46"/>
      <c r="B315" s="7" t="s">
        <v>671</v>
      </c>
      <c r="C315" s="7"/>
      <c r="D315" s="9" t="s">
        <v>662</v>
      </c>
      <c r="E315" s="43"/>
      <c r="F315" s="11">
        <v>635.79999999999995</v>
      </c>
      <c r="G315" s="11">
        <f>F315*4320+(F315*4320*4.6/100)+50000</f>
        <v>2923002.176</v>
      </c>
      <c r="H315" s="6"/>
      <c r="I315" s="6"/>
      <c r="J315" s="11">
        <f t="shared" si="7"/>
        <v>2923002.176</v>
      </c>
    </row>
    <row r="316" spans="1:10" ht="18.75">
      <c r="A316" s="21" t="s">
        <v>181</v>
      </c>
      <c r="B316" s="7" t="s">
        <v>673</v>
      </c>
      <c r="C316" s="7"/>
      <c r="D316" s="9" t="s">
        <v>662</v>
      </c>
      <c r="E316" s="24" t="s">
        <v>686</v>
      </c>
      <c r="F316" s="12"/>
      <c r="G316" s="11">
        <v>3000000</v>
      </c>
      <c r="H316" s="6">
        <v>0</v>
      </c>
      <c r="I316" s="6">
        <v>0</v>
      </c>
      <c r="J316" s="11">
        <f t="shared" si="7"/>
        <v>3000000</v>
      </c>
    </row>
    <row r="317" spans="1:10" ht="18.75">
      <c r="A317" s="21" t="s">
        <v>182</v>
      </c>
      <c r="B317" s="7" t="s">
        <v>674</v>
      </c>
      <c r="C317" s="7"/>
      <c r="D317" s="9" t="s">
        <v>662</v>
      </c>
      <c r="E317" s="24" t="s">
        <v>686</v>
      </c>
      <c r="F317" s="12"/>
      <c r="G317" s="11">
        <v>3000000</v>
      </c>
      <c r="H317" s="6">
        <v>0</v>
      </c>
      <c r="I317" s="6">
        <v>0</v>
      </c>
      <c r="J317" s="11">
        <f t="shared" si="7"/>
        <v>3000000</v>
      </c>
    </row>
    <row r="318" spans="1:10" ht="18.75">
      <c r="A318" s="21" t="s">
        <v>183</v>
      </c>
      <c r="B318" s="7" t="s">
        <v>673</v>
      </c>
      <c r="C318" s="7"/>
      <c r="D318" s="9" t="s">
        <v>662</v>
      </c>
      <c r="E318" s="24" t="s">
        <v>686</v>
      </c>
      <c r="F318" s="12"/>
      <c r="G318" s="11">
        <v>3000000</v>
      </c>
      <c r="H318" s="6">
        <v>0</v>
      </c>
      <c r="I318" s="6">
        <v>0</v>
      </c>
      <c r="J318" s="11">
        <f t="shared" si="7"/>
        <v>3000000</v>
      </c>
    </row>
    <row r="319" spans="1:10" ht="18.75">
      <c r="A319" s="44" t="s">
        <v>184</v>
      </c>
      <c r="B319" s="7" t="s">
        <v>669</v>
      </c>
      <c r="C319" s="7" t="s">
        <v>670</v>
      </c>
      <c r="D319" s="9" t="s">
        <v>662</v>
      </c>
      <c r="E319" s="43" t="s">
        <v>686</v>
      </c>
      <c r="F319" s="11">
        <v>2160</v>
      </c>
      <c r="G319" s="11">
        <f>F319*4780+(F319*4780*4.6/100)+50000</f>
        <v>10849740.800000001</v>
      </c>
      <c r="H319" s="6">
        <v>0</v>
      </c>
      <c r="I319" s="6">
        <v>0</v>
      </c>
      <c r="J319" s="11">
        <f t="shared" si="7"/>
        <v>10849740.800000001</v>
      </c>
    </row>
    <row r="320" spans="1:10" ht="18.75">
      <c r="A320" s="46"/>
      <c r="B320" s="7" t="s">
        <v>671</v>
      </c>
      <c r="C320" s="7"/>
      <c r="D320" s="9" t="s">
        <v>662</v>
      </c>
      <c r="E320" s="43"/>
      <c r="F320" s="11">
        <v>1868.4</v>
      </c>
      <c r="G320" s="11">
        <f>F320*4320+(F320*4320*4.6/100)+50000</f>
        <v>8492776.4480000008</v>
      </c>
      <c r="H320" s="6"/>
      <c r="I320" s="6"/>
      <c r="J320" s="11">
        <f t="shared" si="7"/>
        <v>8492776.4480000008</v>
      </c>
    </row>
    <row r="321" spans="1:10" ht="18.75">
      <c r="A321" s="44" t="s">
        <v>185</v>
      </c>
      <c r="B321" s="7" t="s">
        <v>669</v>
      </c>
      <c r="C321" s="7" t="s">
        <v>670</v>
      </c>
      <c r="D321" s="9" t="s">
        <v>662</v>
      </c>
      <c r="E321" s="43" t="s">
        <v>686</v>
      </c>
      <c r="F321" s="11">
        <v>223</v>
      </c>
      <c r="G321" s="11">
        <f>F321*4780+(F321*4780*4.6/100)+50000</f>
        <v>1164973.24</v>
      </c>
      <c r="H321" s="6">
        <v>0</v>
      </c>
      <c r="I321" s="6">
        <v>0</v>
      </c>
      <c r="J321" s="11">
        <f t="shared" si="7"/>
        <v>1164973.24</v>
      </c>
    </row>
    <row r="322" spans="1:10" ht="18.75">
      <c r="A322" s="46"/>
      <c r="B322" s="7" t="s">
        <v>671</v>
      </c>
      <c r="C322" s="7"/>
      <c r="D322" s="9" t="s">
        <v>662</v>
      </c>
      <c r="E322" s="43"/>
      <c r="F322" s="11">
        <v>255.6</v>
      </c>
      <c r="G322" s="11">
        <f>F322*4320+(F322*4320*4.6/100)+50000</f>
        <v>1204984.8319999999</v>
      </c>
      <c r="H322" s="6"/>
      <c r="I322" s="6"/>
      <c r="J322" s="11">
        <f t="shared" si="7"/>
        <v>1204984.8319999999</v>
      </c>
    </row>
    <row r="323" spans="1:10" ht="18.75">
      <c r="A323" s="44" t="s">
        <v>186</v>
      </c>
      <c r="B323" s="7" t="s">
        <v>669</v>
      </c>
      <c r="C323" s="7" t="s">
        <v>675</v>
      </c>
      <c r="D323" s="9" t="s">
        <v>662</v>
      </c>
      <c r="E323" s="43" t="s">
        <v>686</v>
      </c>
      <c r="F323" s="11">
        <v>1239</v>
      </c>
      <c r="G323" s="11">
        <f>F323*3319+(F323*3319*4.6/100)+50000</f>
        <v>4351404.0860000001</v>
      </c>
      <c r="H323" s="6">
        <v>0</v>
      </c>
      <c r="I323" s="6">
        <v>0</v>
      </c>
      <c r="J323" s="11">
        <f t="shared" si="7"/>
        <v>4351404.0860000001</v>
      </c>
    </row>
    <row r="324" spans="1:10" ht="18.75">
      <c r="A324" s="46"/>
      <c r="B324" s="7" t="s">
        <v>671</v>
      </c>
      <c r="C324" s="7"/>
      <c r="D324" s="9" t="s">
        <v>662</v>
      </c>
      <c r="E324" s="43"/>
      <c r="F324" s="11">
        <v>6193.4</v>
      </c>
      <c r="G324" s="11">
        <f>F324*4320+(F324*4320*4.6/100)+50000</f>
        <v>28036240.447999999</v>
      </c>
      <c r="H324" s="6"/>
      <c r="I324" s="6"/>
      <c r="J324" s="11">
        <f t="shared" si="7"/>
        <v>28036240.447999999</v>
      </c>
    </row>
    <row r="325" spans="1:10" ht="18.75">
      <c r="A325" s="21" t="s">
        <v>187</v>
      </c>
      <c r="B325" s="7" t="s">
        <v>674</v>
      </c>
      <c r="C325" s="7"/>
      <c r="D325" s="9" t="s">
        <v>662</v>
      </c>
      <c r="E325" s="24" t="s">
        <v>686</v>
      </c>
      <c r="F325" s="12"/>
      <c r="G325" s="11">
        <v>3000000</v>
      </c>
      <c r="H325" s="6">
        <v>0</v>
      </c>
      <c r="I325" s="6">
        <v>0</v>
      </c>
      <c r="J325" s="11">
        <f t="shared" ref="J325:J368" si="9">G325</f>
        <v>3000000</v>
      </c>
    </row>
    <row r="326" spans="1:10" ht="18.75">
      <c r="A326" s="44" t="s">
        <v>188</v>
      </c>
      <c r="B326" s="7" t="s">
        <v>669</v>
      </c>
      <c r="C326" s="7" t="s">
        <v>670</v>
      </c>
      <c r="D326" s="9" t="s">
        <v>662</v>
      </c>
      <c r="E326" s="43" t="s">
        <v>686</v>
      </c>
      <c r="F326" s="11">
        <v>340</v>
      </c>
      <c r="G326" s="11">
        <f>F326*4780+(F326*4780*4.6/100)+50000</f>
        <v>1749959.2</v>
      </c>
      <c r="H326" s="6">
        <v>0</v>
      </c>
      <c r="I326" s="6">
        <v>0</v>
      </c>
      <c r="J326" s="11">
        <f t="shared" si="9"/>
        <v>1749959.2</v>
      </c>
    </row>
    <row r="327" spans="1:10" ht="18.75">
      <c r="A327" s="46"/>
      <c r="B327" s="7" t="s">
        <v>671</v>
      </c>
      <c r="C327" s="7"/>
      <c r="D327" s="9" t="s">
        <v>662</v>
      </c>
      <c r="E327" s="43"/>
      <c r="F327" s="11">
        <v>540</v>
      </c>
      <c r="G327" s="11">
        <f>F327*4320+(F327*4320*4.6/100)+50000</f>
        <v>2490108.7999999998</v>
      </c>
      <c r="H327" s="6"/>
      <c r="I327" s="6"/>
      <c r="J327" s="11">
        <f t="shared" si="9"/>
        <v>2490108.7999999998</v>
      </c>
    </row>
    <row r="328" spans="1:10" ht="18.75">
      <c r="A328" s="44" t="s">
        <v>189</v>
      </c>
      <c r="B328" s="7" t="s">
        <v>672</v>
      </c>
      <c r="C328" s="7"/>
      <c r="D328" s="9" t="s">
        <v>662</v>
      </c>
      <c r="E328" s="43" t="s">
        <v>686</v>
      </c>
      <c r="F328" s="11">
        <v>90.9</v>
      </c>
      <c r="G328" s="11">
        <f>F328*3105+(F328*3105*4.6/100)+50000</f>
        <v>345227.74699999997</v>
      </c>
      <c r="H328" s="6">
        <v>0</v>
      </c>
      <c r="I328" s="6">
        <v>0</v>
      </c>
      <c r="J328" s="11">
        <f t="shared" si="9"/>
        <v>345227.74699999997</v>
      </c>
    </row>
    <row r="329" spans="1:10" ht="18.75">
      <c r="A329" s="46"/>
      <c r="B329" s="7" t="s">
        <v>673</v>
      </c>
      <c r="C329" s="7"/>
      <c r="D329" s="9" t="s">
        <v>662</v>
      </c>
      <c r="E329" s="43"/>
      <c r="F329" s="12"/>
      <c r="G329" s="11">
        <v>3000000</v>
      </c>
      <c r="H329" s="6"/>
      <c r="I329" s="6"/>
      <c r="J329" s="11">
        <f t="shared" si="9"/>
        <v>3000000</v>
      </c>
    </row>
    <row r="330" spans="1:10" ht="18.75">
      <c r="A330" s="21" t="s">
        <v>190</v>
      </c>
      <c r="B330" s="7" t="s">
        <v>674</v>
      </c>
      <c r="C330" s="7"/>
      <c r="D330" s="9" t="s">
        <v>662</v>
      </c>
      <c r="E330" s="24" t="s">
        <v>686</v>
      </c>
      <c r="F330" s="12"/>
      <c r="G330" s="11">
        <v>3000000</v>
      </c>
      <c r="H330" s="6">
        <v>0</v>
      </c>
      <c r="I330" s="6">
        <v>0</v>
      </c>
      <c r="J330" s="11">
        <f t="shared" si="9"/>
        <v>3000000</v>
      </c>
    </row>
    <row r="331" spans="1:10" ht="18.75">
      <c r="A331" s="44" t="s">
        <v>191</v>
      </c>
      <c r="B331" s="7" t="s">
        <v>660</v>
      </c>
      <c r="C331" s="8" t="s">
        <v>661</v>
      </c>
      <c r="D331" s="9" t="s">
        <v>662</v>
      </c>
      <c r="E331" s="43" t="s">
        <v>686</v>
      </c>
      <c r="F331" s="16" t="s">
        <v>676</v>
      </c>
      <c r="G331" s="11">
        <v>2328194</v>
      </c>
      <c r="H331" s="6">
        <v>0</v>
      </c>
      <c r="I331" s="6">
        <v>0</v>
      </c>
      <c r="J331" s="11">
        <f t="shared" si="9"/>
        <v>2328194</v>
      </c>
    </row>
    <row r="332" spans="1:10" ht="18.75">
      <c r="A332" s="46"/>
      <c r="B332" s="7" t="s">
        <v>660</v>
      </c>
      <c r="C332" s="8" t="s">
        <v>663</v>
      </c>
      <c r="D332" s="9" t="s">
        <v>662</v>
      </c>
      <c r="E332" s="43"/>
      <c r="F332" s="16" t="s">
        <v>676</v>
      </c>
      <c r="G332" s="11">
        <v>2328194</v>
      </c>
      <c r="H332" s="6"/>
      <c r="I332" s="6"/>
      <c r="J332" s="11">
        <f t="shared" si="9"/>
        <v>2328194</v>
      </c>
    </row>
    <row r="333" spans="1:10" ht="18.75">
      <c r="A333" s="44" t="s">
        <v>192</v>
      </c>
      <c r="B333" s="7" t="s">
        <v>660</v>
      </c>
      <c r="C333" s="8" t="s">
        <v>661</v>
      </c>
      <c r="D333" s="9" t="s">
        <v>662</v>
      </c>
      <c r="E333" s="43" t="s">
        <v>687</v>
      </c>
      <c r="F333" s="16" t="s">
        <v>676</v>
      </c>
      <c r="G333" s="11">
        <v>2328194</v>
      </c>
      <c r="H333" s="6">
        <v>0</v>
      </c>
      <c r="I333" s="6">
        <v>0</v>
      </c>
      <c r="J333" s="11">
        <f t="shared" si="9"/>
        <v>2328194</v>
      </c>
    </row>
    <row r="334" spans="1:10" ht="18.75">
      <c r="A334" s="46"/>
      <c r="B334" s="7" t="s">
        <v>660</v>
      </c>
      <c r="C334" s="8" t="s">
        <v>663</v>
      </c>
      <c r="D334" s="9" t="s">
        <v>662</v>
      </c>
      <c r="E334" s="43"/>
      <c r="F334" s="16" t="s">
        <v>676</v>
      </c>
      <c r="G334" s="11">
        <v>2328194</v>
      </c>
      <c r="H334" s="6"/>
      <c r="I334" s="6"/>
      <c r="J334" s="11">
        <f t="shared" si="9"/>
        <v>2328194</v>
      </c>
    </row>
    <row r="335" spans="1:10" ht="18.75">
      <c r="A335" s="44" t="s">
        <v>193</v>
      </c>
      <c r="B335" s="7" t="s">
        <v>669</v>
      </c>
      <c r="C335" s="7" t="s">
        <v>670</v>
      </c>
      <c r="D335" s="9" t="s">
        <v>662</v>
      </c>
      <c r="E335" s="43" t="s">
        <v>686</v>
      </c>
      <c r="F335" s="11">
        <v>1093</v>
      </c>
      <c r="G335" s="11">
        <f>F335*4780+(F335*4780*4.6/100)+50000</f>
        <v>5514868.8399999999</v>
      </c>
      <c r="H335" s="6">
        <v>0</v>
      </c>
      <c r="I335" s="6">
        <v>0</v>
      </c>
      <c r="J335" s="11">
        <f t="shared" si="9"/>
        <v>5514868.8399999999</v>
      </c>
    </row>
    <row r="336" spans="1:10" ht="18.75">
      <c r="A336" s="46"/>
      <c r="B336" s="7" t="s">
        <v>671</v>
      </c>
      <c r="C336" s="7"/>
      <c r="D336" s="9" t="s">
        <v>662</v>
      </c>
      <c r="E336" s="43"/>
      <c r="F336" s="11">
        <v>2992.9</v>
      </c>
      <c r="G336" s="11">
        <f>F336*4320+(F336*4320*4.6/100)+50000</f>
        <v>13574077.088</v>
      </c>
      <c r="H336" s="6"/>
      <c r="I336" s="6"/>
      <c r="J336" s="11">
        <f t="shared" si="9"/>
        <v>13574077.088</v>
      </c>
    </row>
    <row r="337" spans="1:10" ht="18.75">
      <c r="A337" s="44" t="s">
        <v>194</v>
      </c>
      <c r="B337" s="7" t="s">
        <v>669</v>
      </c>
      <c r="C337" s="7" t="s">
        <v>670</v>
      </c>
      <c r="D337" s="9" t="s">
        <v>662</v>
      </c>
      <c r="E337" s="43" t="s">
        <v>686</v>
      </c>
      <c r="F337" s="11">
        <v>1093</v>
      </c>
      <c r="G337" s="11">
        <f>F337*4780+(F337*4780*4.6/100)+50000</f>
        <v>5514868.8399999999</v>
      </c>
      <c r="H337" s="6">
        <v>0</v>
      </c>
      <c r="I337" s="6">
        <v>0</v>
      </c>
      <c r="J337" s="11">
        <f t="shared" si="9"/>
        <v>5514868.8399999999</v>
      </c>
    </row>
    <row r="338" spans="1:10" ht="18.75">
      <c r="A338" s="46"/>
      <c r="B338" s="7" t="s">
        <v>671</v>
      </c>
      <c r="C338" s="7"/>
      <c r="D338" s="9" t="s">
        <v>662</v>
      </c>
      <c r="E338" s="43"/>
      <c r="F338" s="11">
        <v>2542.8000000000002</v>
      </c>
      <c r="G338" s="11">
        <f>F338*4320+(F338*4320*4.6/100)+50000</f>
        <v>11540201.216</v>
      </c>
      <c r="H338" s="6"/>
      <c r="I338" s="6"/>
      <c r="J338" s="11">
        <f t="shared" si="9"/>
        <v>11540201.216</v>
      </c>
    </row>
    <row r="339" spans="1:10" ht="18.75">
      <c r="A339" s="44" t="s">
        <v>195</v>
      </c>
      <c r="B339" s="7" t="s">
        <v>660</v>
      </c>
      <c r="C339" s="8" t="s">
        <v>661</v>
      </c>
      <c r="D339" s="9" t="s">
        <v>662</v>
      </c>
      <c r="E339" s="43" t="s">
        <v>686</v>
      </c>
      <c r="F339" s="16" t="s">
        <v>676</v>
      </c>
      <c r="G339" s="11">
        <v>2328194</v>
      </c>
      <c r="H339" s="6">
        <v>0</v>
      </c>
      <c r="I339" s="6">
        <v>0</v>
      </c>
      <c r="J339" s="11">
        <f t="shared" si="9"/>
        <v>2328194</v>
      </c>
    </row>
    <row r="340" spans="1:10" ht="18.75">
      <c r="A340" s="46"/>
      <c r="B340" s="7" t="s">
        <v>660</v>
      </c>
      <c r="C340" s="8" t="s">
        <v>663</v>
      </c>
      <c r="D340" s="9" t="s">
        <v>662</v>
      </c>
      <c r="E340" s="43"/>
      <c r="F340" s="16" t="s">
        <v>676</v>
      </c>
      <c r="G340" s="11">
        <v>2328194</v>
      </c>
      <c r="H340" s="6"/>
      <c r="I340" s="6"/>
      <c r="J340" s="11">
        <f t="shared" si="9"/>
        <v>2328194</v>
      </c>
    </row>
    <row r="341" spans="1:10" ht="18.75">
      <c r="A341" s="21" t="s">
        <v>196</v>
      </c>
      <c r="B341" s="7" t="s">
        <v>674</v>
      </c>
      <c r="C341" s="7"/>
      <c r="D341" s="9" t="s">
        <v>662</v>
      </c>
      <c r="E341" s="24" t="s">
        <v>686</v>
      </c>
      <c r="F341" s="12"/>
      <c r="G341" s="11">
        <v>3000000</v>
      </c>
      <c r="H341" s="6">
        <v>0</v>
      </c>
      <c r="I341" s="6">
        <v>0</v>
      </c>
      <c r="J341" s="11">
        <f t="shared" si="9"/>
        <v>3000000</v>
      </c>
    </row>
    <row r="342" spans="1:10" ht="18.75">
      <c r="A342" s="21" t="s">
        <v>197</v>
      </c>
      <c r="B342" s="7" t="s">
        <v>672</v>
      </c>
      <c r="C342" s="7"/>
      <c r="D342" s="9" t="s">
        <v>662</v>
      </c>
      <c r="E342" s="24" t="s">
        <v>686</v>
      </c>
      <c r="F342" s="11">
        <v>224.1</v>
      </c>
      <c r="G342" s="11">
        <f>F342*3105+(F342*3105*4.6/100)+50000</f>
        <v>777838.70299999998</v>
      </c>
      <c r="H342" s="17"/>
      <c r="I342" s="6">
        <v>0</v>
      </c>
      <c r="J342" s="11">
        <f t="shared" si="9"/>
        <v>777838.70299999998</v>
      </c>
    </row>
    <row r="343" spans="1:10" ht="18.75">
      <c r="A343" s="44" t="s">
        <v>198</v>
      </c>
      <c r="B343" s="7" t="s">
        <v>669</v>
      </c>
      <c r="C343" s="7" t="s">
        <v>675</v>
      </c>
      <c r="D343" s="9" t="s">
        <v>662</v>
      </c>
      <c r="E343" s="43" t="s">
        <v>686</v>
      </c>
      <c r="F343" s="11">
        <v>675</v>
      </c>
      <c r="G343" s="11">
        <f>F343*3319+(F343*3319*4.6/100)+50000</f>
        <v>2393379.9500000002</v>
      </c>
      <c r="H343" s="6">
        <v>0</v>
      </c>
      <c r="I343" s="6">
        <v>0</v>
      </c>
      <c r="J343" s="11">
        <f t="shared" si="9"/>
        <v>2393379.9500000002</v>
      </c>
    </row>
    <row r="344" spans="1:10" ht="18.75">
      <c r="A344" s="46"/>
      <c r="B344" s="7" t="s">
        <v>671</v>
      </c>
      <c r="C344" s="7"/>
      <c r="D344" s="9" t="s">
        <v>662</v>
      </c>
      <c r="E344" s="43"/>
      <c r="F344" s="11">
        <v>1662.5</v>
      </c>
      <c r="G344" s="11">
        <f>F344*4320+(F344*4320*4.6/100)+50000</f>
        <v>7562372</v>
      </c>
      <c r="H344" s="6"/>
      <c r="I344" s="6"/>
      <c r="J344" s="11">
        <f t="shared" si="9"/>
        <v>7562372</v>
      </c>
    </row>
    <row r="345" spans="1:10" ht="18.75">
      <c r="A345" s="44" t="s">
        <v>199</v>
      </c>
      <c r="B345" s="7" t="s">
        <v>669</v>
      </c>
      <c r="C345" s="7" t="s">
        <v>670</v>
      </c>
      <c r="D345" s="9" t="s">
        <v>662</v>
      </c>
      <c r="E345" s="43" t="s">
        <v>686</v>
      </c>
      <c r="F345" s="11">
        <v>582</v>
      </c>
      <c r="G345" s="11">
        <f>F345*4780+(F345*4780*4.6/100)+50000</f>
        <v>2959930.16</v>
      </c>
      <c r="H345" s="6">
        <v>0</v>
      </c>
      <c r="I345" s="6">
        <v>0</v>
      </c>
      <c r="J345" s="11">
        <f t="shared" si="9"/>
        <v>2959930.16</v>
      </c>
    </row>
    <row r="346" spans="1:10" ht="18.75">
      <c r="A346" s="46"/>
      <c r="B346" s="7" t="s">
        <v>671</v>
      </c>
      <c r="C346" s="7"/>
      <c r="D346" s="9" t="s">
        <v>662</v>
      </c>
      <c r="E346" s="43"/>
      <c r="F346" s="11">
        <v>456</v>
      </c>
      <c r="G346" s="11">
        <f>F346*4320+(F346*4320*4.6/100)+50000</f>
        <v>2110536.3200000003</v>
      </c>
      <c r="H346" s="6"/>
      <c r="I346" s="6"/>
      <c r="J346" s="11">
        <f t="shared" si="9"/>
        <v>2110536.3200000003</v>
      </c>
    </row>
    <row r="347" spans="1:10" ht="18.75">
      <c r="A347" s="44" t="s">
        <v>200</v>
      </c>
      <c r="B347" s="7" t="s">
        <v>669</v>
      </c>
      <c r="C347" s="7" t="s">
        <v>670</v>
      </c>
      <c r="D347" s="9" t="s">
        <v>662</v>
      </c>
      <c r="E347" s="43" t="s">
        <v>686</v>
      </c>
      <c r="F347" s="11">
        <v>726</v>
      </c>
      <c r="G347" s="11">
        <f>F347*4780+(F347*4780*4.6/100)+50000</f>
        <v>3679912.88</v>
      </c>
      <c r="H347" s="6">
        <v>0</v>
      </c>
      <c r="I347" s="6">
        <v>0</v>
      </c>
      <c r="J347" s="11">
        <f t="shared" si="9"/>
        <v>3679912.88</v>
      </c>
    </row>
    <row r="348" spans="1:10" ht="18.75">
      <c r="A348" s="46"/>
      <c r="B348" s="7" t="s">
        <v>671</v>
      </c>
      <c r="C348" s="7"/>
      <c r="D348" s="9" t="s">
        <v>662</v>
      </c>
      <c r="E348" s="43"/>
      <c r="F348" s="11">
        <v>520</v>
      </c>
      <c r="G348" s="11">
        <f>F348*4320+(F348*4320*4.6/100)+50000</f>
        <v>2399734.4</v>
      </c>
      <c r="H348" s="6"/>
      <c r="I348" s="6"/>
      <c r="J348" s="11">
        <f t="shared" si="9"/>
        <v>2399734.4</v>
      </c>
    </row>
    <row r="349" spans="1:10" ht="18.75">
      <c r="A349" s="21" t="s">
        <v>201</v>
      </c>
      <c r="B349" s="7" t="s">
        <v>672</v>
      </c>
      <c r="C349" s="7"/>
      <c r="D349" s="9" t="s">
        <v>662</v>
      </c>
      <c r="E349" s="24" t="s">
        <v>686</v>
      </c>
      <c r="F349" s="11">
        <v>289</v>
      </c>
      <c r="G349" s="11">
        <f>F349*3105+(F349*3105*4.6/100)+50000</f>
        <v>988622.87</v>
      </c>
      <c r="H349" s="6">
        <v>0</v>
      </c>
      <c r="I349" s="6">
        <v>0</v>
      </c>
      <c r="J349" s="11">
        <f t="shared" si="9"/>
        <v>988622.87</v>
      </c>
    </row>
    <row r="350" spans="1:10" ht="18.75">
      <c r="A350" s="44" t="s">
        <v>202</v>
      </c>
      <c r="B350" s="7" t="s">
        <v>674</v>
      </c>
      <c r="C350" s="7"/>
      <c r="D350" s="9" t="s">
        <v>662</v>
      </c>
      <c r="E350" s="43" t="s">
        <v>686</v>
      </c>
      <c r="F350" s="12"/>
      <c r="G350" s="11">
        <v>3000000</v>
      </c>
      <c r="H350" s="6">
        <v>0</v>
      </c>
      <c r="I350" s="6">
        <v>0</v>
      </c>
      <c r="J350" s="11">
        <f t="shared" si="9"/>
        <v>3000000</v>
      </c>
    </row>
    <row r="351" spans="1:10" ht="18.75">
      <c r="A351" s="46"/>
      <c r="B351" s="7" t="s">
        <v>672</v>
      </c>
      <c r="C351" s="7"/>
      <c r="D351" s="9" t="s">
        <v>662</v>
      </c>
      <c r="E351" s="43"/>
      <c r="F351" s="11">
        <v>134.1</v>
      </c>
      <c r="G351" s="11">
        <f>F351*3105+(F351*3105*4.6/100)+50000</f>
        <v>485534.00300000003</v>
      </c>
      <c r="H351" s="6"/>
      <c r="I351" s="6"/>
      <c r="J351" s="11">
        <f t="shared" si="9"/>
        <v>485534.00300000003</v>
      </c>
    </row>
    <row r="352" spans="1:10" ht="18.75">
      <c r="A352" s="44" t="s">
        <v>203</v>
      </c>
      <c r="B352" s="7" t="s">
        <v>669</v>
      </c>
      <c r="C352" s="7" t="s">
        <v>670</v>
      </c>
      <c r="D352" s="9" t="s">
        <v>662</v>
      </c>
      <c r="E352" s="43" t="s">
        <v>686</v>
      </c>
      <c r="F352" s="11">
        <v>780</v>
      </c>
      <c r="G352" s="11">
        <f>F352*4780+(F352*4780*4.6/100)+50000</f>
        <v>3949906.4</v>
      </c>
      <c r="H352" s="6">
        <v>0</v>
      </c>
      <c r="I352" s="6">
        <v>0</v>
      </c>
      <c r="J352" s="11">
        <f t="shared" si="9"/>
        <v>3949906.4</v>
      </c>
    </row>
    <row r="353" spans="1:10" ht="18.75">
      <c r="A353" s="46"/>
      <c r="B353" s="7" t="s">
        <v>671</v>
      </c>
      <c r="C353" s="7"/>
      <c r="D353" s="9" t="s">
        <v>662</v>
      </c>
      <c r="E353" s="43"/>
      <c r="F353" s="11">
        <v>1300</v>
      </c>
      <c r="G353" s="11">
        <f>F353*4320+(F353*4320*4.6/100)+50000</f>
        <v>5924336</v>
      </c>
      <c r="H353" s="6"/>
      <c r="I353" s="6"/>
      <c r="J353" s="11">
        <f t="shared" si="9"/>
        <v>5924336</v>
      </c>
    </row>
    <row r="354" spans="1:10" ht="18.75">
      <c r="A354" s="21" t="s">
        <v>204</v>
      </c>
      <c r="B354" s="7" t="s">
        <v>672</v>
      </c>
      <c r="C354" s="7"/>
      <c r="D354" s="9" t="s">
        <v>662</v>
      </c>
      <c r="E354" s="24" t="s">
        <v>686</v>
      </c>
      <c r="F354" s="11">
        <v>754.1</v>
      </c>
      <c r="G354" s="11">
        <f>F354*3105+(F354*3105*4.6/100)+50000</f>
        <v>2499188.6030000001</v>
      </c>
      <c r="H354" s="6">
        <v>0</v>
      </c>
      <c r="I354" s="6">
        <v>0</v>
      </c>
      <c r="J354" s="11">
        <f t="shared" si="9"/>
        <v>2499188.6030000001</v>
      </c>
    </row>
    <row r="355" spans="1:10" ht="18.75">
      <c r="A355" s="21" t="s">
        <v>205</v>
      </c>
      <c r="B355" s="7" t="s">
        <v>672</v>
      </c>
      <c r="C355" s="7"/>
      <c r="D355" s="9" t="s">
        <v>662</v>
      </c>
      <c r="E355" s="24" t="s">
        <v>686</v>
      </c>
      <c r="F355" s="11">
        <v>803</v>
      </c>
      <c r="G355" s="11">
        <f>F355*3105+(F355*3105*4.6/100)+50000</f>
        <v>2658007.4900000002</v>
      </c>
      <c r="H355" s="6">
        <v>0</v>
      </c>
      <c r="I355" s="6">
        <v>0</v>
      </c>
      <c r="J355" s="11">
        <f t="shared" si="9"/>
        <v>2658007.4900000002</v>
      </c>
    </row>
    <row r="356" spans="1:10" ht="18.75">
      <c r="A356" s="21" t="s">
        <v>206</v>
      </c>
      <c r="B356" s="7" t="s">
        <v>672</v>
      </c>
      <c r="C356" s="7"/>
      <c r="D356" s="9" t="s">
        <v>662</v>
      </c>
      <c r="E356" s="24" t="s">
        <v>686</v>
      </c>
      <c r="F356" s="11">
        <v>366.3</v>
      </c>
      <c r="G356" s="11">
        <f>F356*3105+(F356*3105*4.6/100)+50000</f>
        <v>1239680.129</v>
      </c>
      <c r="H356" s="6">
        <v>0</v>
      </c>
      <c r="I356" s="6">
        <v>0</v>
      </c>
      <c r="J356" s="11">
        <f t="shared" si="9"/>
        <v>1239680.129</v>
      </c>
    </row>
    <row r="357" spans="1:10" ht="18.75">
      <c r="A357" s="21" t="s">
        <v>207</v>
      </c>
      <c r="B357" s="7" t="s">
        <v>672</v>
      </c>
      <c r="C357" s="7"/>
      <c r="D357" s="9" t="s">
        <v>662</v>
      </c>
      <c r="E357" s="24" t="s">
        <v>686</v>
      </c>
      <c r="F357" s="12"/>
      <c r="G357" s="11">
        <v>2000000</v>
      </c>
      <c r="H357" s="6">
        <v>0</v>
      </c>
      <c r="I357" s="6">
        <v>0</v>
      </c>
      <c r="J357" s="11">
        <f t="shared" si="9"/>
        <v>2000000</v>
      </c>
    </row>
    <row r="358" spans="1:10" ht="18.75">
      <c r="A358" s="21" t="s">
        <v>208</v>
      </c>
      <c r="B358" s="7" t="s">
        <v>674</v>
      </c>
      <c r="C358" s="7"/>
      <c r="D358" s="9" t="s">
        <v>662</v>
      </c>
      <c r="E358" s="24" t="s">
        <v>686</v>
      </c>
      <c r="F358" s="12"/>
      <c r="G358" s="11">
        <v>3000000</v>
      </c>
      <c r="H358" s="6">
        <v>0</v>
      </c>
      <c r="I358" s="6">
        <v>0</v>
      </c>
      <c r="J358" s="11">
        <f t="shared" si="9"/>
        <v>3000000</v>
      </c>
    </row>
    <row r="359" spans="1:10" ht="18.75">
      <c r="A359" s="44" t="s">
        <v>209</v>
      </c>
      <c r="B359" s="7" t="s">
        <v>669</v>
      </c>
      <c r="C359" s="7" t="s">
        <v>670</v>
      </c>
      <c r="D359" s="9" t="s">
        <v>662</v>
      </c>
      <c r="E359" s="43" t="s">
        <v>686</v>
      </c>
      <c r="F359" s="11">
        <v>527</v>
      </c>
      <c r="G359" s="11">
        <f>F359*4780+(F359*4780*4.6/100)+50000</f>
        <v>2684936.76</v>
      </c>
      <c r="H359" s="6">
        <v>0</v>
      </c>
      <c r="I359" s="6">
        <v>0</v>
      </c>
      <c r="J359" s="11">
        <f t="shared" si="9"/>
        <v>2684936.76</v>
      </c>
    </row>
    <row r="360" spans="1:10" ht="18.75">
      <c r="A360" s="46"/>
      <c r="B360" s="7" t="s">
        <v>671</v>
      </c>
      <c r="C360" s="7"/>
      <c r="D360" s="9" t="s">
        <v>662</v>
      </c>
      <c r="E360" s="43"/>
      <c r="F360" s="11">
        <v>1063</v>
      </c>
      <c r="G360" s="11">
        <f>F360*4320+(F360*4320*4.6/100)+50000</f>
        <v>4853399.3600000003</v>
      </c>
      <c r="H360" s="6"/>
      <c r="I360" s="6"/>
      <c r="J360" s="11">
        <f t="shared" si="9"/>
        <v>4853399.3600000003</v>
      </c>
    </row>
    <row r="361" spans="1:10" ht="18.75">
      <c r="A361" s="44" t="s">
        <v>210</v>
      </c>
      <c r="B361" s="7" t="s">
        <v>669</v>
      </c>
      <c r="C361" s="7" t="s">
        <v>670</v>
      </c>
      <c r="D361" s="9" t="s">
        <v>662</v>
      </c>
      <c r="E361" s="43" t="s">
        <v>686</v>
      </c>
      <c r="F361" s="11">
        <v>1120</v>
      </c>
      <c r="G361" s="11">
        <f>F361*4780+(F361*4780*4.6/100)+50000</f>
        <v>5649865.5999999996</v>
      </c>
      <c r="H361" s="6">
        <v>0</v>
      </c>
      <c r="I361" s="6">
        <v>0</v>
      </c>
      <c r="J361" s="11">
        <f t="shared" si="9"/>
        <v>5649865.5999999996</v>
      </c>
    </row>
    <row r="362" spans="1:10" ht="18.75">
      <c r="A362" s="46"/>
      <c r="B362" s="7" t="s">
        <v>671</v>
      </c>
      <c r="C362" s="7"/>
      <c r="D362" s="9" t="s">
        <v>662</v>
      </c>
      <c r="E362" s="43"/>
      <c r="F362" s="11">
        <v>1495</v>
      </c>
      <c r="G362" s="11">
        <f>F362*4320+(F362*4320*4.6/100)+50000</f>
        <v>6805486.4000000004</v>
      </c>
      <c r="H362" s="6"/>
      <c r="I362" s="6"/>
      <c r="J362" s="11">
        <f t="shared" si="9"/>
        <v>6805486.4000000004</v>
      </c>
    </row>
    <row r="363" spans="1:10" ht="18.75">
      <c r="A363" s="44" t="s">
        <v>211</v>
      </c>
      <c r="B363" s="7" t="s">
        <v>669</v>
      </c>
      <c r="C363" s="7" t="s">
        <v>675</v>
      </c>
      <c r="D363" s="9" t="s">
        <v>662</v>
      </c>
      <c r="E363" s="43" t="s">
        <v>686</v>
      </c>
      <c r="F363" s="11">
        <v>1730</v>
      </c>
      <c r="G363" s="11">
        <f>F363*3319+(F363*3319*4.6/100)+50000</f>
        <v>6055996.0199999996</v>
      </c>
      <c r="H363" s="6">
        <v>0</v>
      </c>
      <c r="I363" s="6">
        <v>0</v>
      </c>
      <c r="J363" s="11">
        <f t="shared" si="9"/>
        <v>6055996.0199999996</v>
      </c>
    </row>
    <row r="364" spans="1:10" ht="18.75">
      <c r="A364" s="46"/>
      <c r="B364" s="7" t="s">
        <v>671</v>
      </c>
      <c r="C364" s="7"/>
      <c r="D364" s="9" t="s">
        <v>662</v>
      </c>
      <c r="E364" s="43"/>
      <c r="F364" s="11">
        <v>4050</v>
      </c>
      <c r="G364" s="11">
        <f>F364*4320+(F364*4320*4.6/100)+50000</f>
        <v>18350816</v>
      </c>
      <c r="H364" s="6"/>
      <c r="I364" s="6"/>
      <c r="J364" s="11">
        <f t="shared" si="9"/>
        <v>18350816</v>
      </c>
    </row>
    <row r="365" spans="1:10" ht="18.75">
      <c r="A365" s="44" t="s">
        <v>212</v>
      </c>
      <c r="B365" s="7" t="s">
        <v>669</v>
      </c>
      <c r="C365" s="7" t="s">
        <v>675</v>
      </c>
      <c r="D365" s="9" t="s">
        <v>662</v>
      </c>
      <c r="E365" s="43" t="s">
        <v>686</v>
      </c>
      <c r="F365" s="11">
        <v>995</v>
      </c>
      <c r="G365" s="11">
        <f>F365*3319+(F365*3319*4.6/100)+50000</f>
        <v>3504315.63</v>
      </c>
      <c r="H365" s="6">
        <v>0</v>
      </c>
      <c r="I365" s="6">
        <v>0</v>
      </c>
      <c r="J365" s="11">
        <f t="shared" si="9"/>
        <v>3504315.63</v>
      </c>
    </row>
    <row r="366" spans="1:10" ht="18.75">
      <c r="A366" s="46"/>
      <c r="B366" s="7" t="s">
        <v>671</v>
      </c>
      <c r="C366" s="7"/>
      <c r="D366" s="9" t="s">
        <v>662</v>
      </c>
      <c r="E366" s="43"/>
      <c r="F366" s="11">
        <v>3263.8</v>
      </c>
      <c r="G366" s="11">
        <f>F366*4320+(F366*4320*4.6/100)+50000</f>
        <v>14798198.335999999</v>
      </c>
      <c r="H366" s="6"/>
      <c r="I366" s="6"/>
      <c r="J366" s="11">
        <f t="shared" si="9"/>
        <v>14798198.335999999</v>
      </c>
    </row>
    <row r="367" spans="1:10" ht="18.75">
      <c r="A367" s="44" t="s">
        <v>213</v>
      </c>
      <c r="B367" s="7" t="s">
        <v>669</v>
      </c>
      <c r="C367" s="7" t="s">
        <v>670</v>
      </c>
      <c r="D367" s="9" t="s">
        <v>662</v>
      </c>
      <c r="E367" s="43" t="s">
        <v>686</v>
      </c>
      <c r="F367" s="11">
        <v>1868.9</v>
      </c>
      <c r="G367" s="11">
        <f>F367*4780+(F367*4780*4.6/100)+50000</f>
        <v>9394275.7320000008</v>
      </c>
      <c r="H367" s="6">
        <v>0</v>
      </c>
      <c r="I367" s="6">
        <v>0</v>
      </c>
      <c r="J367" s="11">
        <f t="shared" si="9"/>
        <v>9394275.7320000008</v>
      </c>
    </row>
    <row r="368" spans="1:10" ht="18.75">
      <c r="A368" s="46"/>
      <c r="B368" s="7" t="s">
        <v>671</v>
      </c>
      <c r="C368" s="7"/>
      <c r="D368" s="9" t="s">
        <v>662</v>
      </c>
      <c r="E368" s="43"/>
      <c r="F368" s="11">
        <v>2600</v>
      </c>
      <c r="G368" s="11">
        <f>F368*4320+(F368*4320*4.6/100)+50000</f>
        <v>11798672</v>
      </c>
      <c r="H368" s="6"/>
      <c r="I368" s="6"/>
      <c r="J368" s="11">
        <f t="shared" si="9"/>
        <v>11798672</v>
      </c>
    </row>
    <row r="369" spans="1:10" ht="37.5">
      <c r="A369" s="3" t="s">
        <v>214</v>
      </c>
      <c r="B369" s="2">
        <f>COUNTA(B370:B383)</f>
        <v>14</v>
      </c>
      <c r="C369" s="13"/>
      <c r="D369" s="14"/>
      <c r="E369" s="25"/>
      <c r="F369" s="15"/>
      <c r="G369" s="15">
        <f>SUM(G370:G383)</f>
        <v>39402833.959999993</v>
      </c>
      <c r="H369" s="5">
        <v>0</v>
      </c>
      <c r="I369" s="5">
        <v>0</v>
      </c>
      <c r="J369" s="18">
        <f>SUM(J370:J383)</f>
        <v>39402833.959999993</v>
      </c>
    </row>
    <row r="370" spans="1:10" ht="18.75">
      <c r="A370" s="44" t="s">
        <v>215</v>
      </c>
      <c r="B370" s="7" t="s">
        <v>672</v>
      </c>
      <c r="C370" s="7"/>
      <c r="D370" s="9" t="s">
        <v>662</v>
      </c>
      <c r="E370" s="43" t="s">
        <v>686</v>
      </c>
      <c r="F370" s="11">
        <v>200</v>
      </c>
      <c r="G370" s="11">
        <f>F370*3105+(F370*3105*4.6/100)+50000</f>
        <v>699566</v>
      </c>
      <c r="H370" s="6">
        <v>0</v>
      </c>
      <c r="I370" s="6">
        <v>0</v>
      </c>
      <c r="J370" s="11">
        <f t="shared" ref="J370:J434" si="10">G370</f>
        <v>699566</v>
      </c>
    </row>
    <row r="371" spans="1:10" ht="18.75">
      <c r="A371" s="46"/>
      <c r="B371" s="7" t="s">
        <v>673</v>
      </c>
      <c r="C371" s="7"/>
      <c r="D371" s="9" t="s">
        <v>662</v>
      </c>
      <c r="E371" s="43"/>
      <c r="F371" s="12"/>
      <c r="G371" s="11">
        <v>3000000</v>
      </c>
      <c r="H371" s="6"/>
      <c r="I371" s="6"/>
      <c r="J371" s="11">
        <f t="shared" si="10"/>
        <v>3000000</v>
      </c>
    </row>
    <row r="372" spans="1:10" ht="18.75">
      <c r="A372" s="44" t="s">
        <v>216</v>
      </c>
      <c r="B372" s="7" t="s">
        <v>672</v>
      </c>
      <c r="C372" s="7"/>
      <c r="D372" s="9" t="s">
        <v>662</v>
      </c>
      <c r="E372" s="43" t="s">
        <v>686</v>
      </c>
      <c r="F372" s="12"/>
      <c r="G372" s="11">
        <v>2000000</v>
      </c>
      <c r="H372" s="6">
        <v>0</v>
      </c>
      <c r="I372" s="6">
        <v>0</v>
      </c>
      <c r="J372" s="11">
        <f t="shared" si="10"/>
        <v>2000000</v>
      </c>
    </row>
    <row r="373" spans="1:10" ht="18.75">
      <c r="A373" s="46"/>
      <c r="B373" s="7" t="s">
        <v>673</v>
      </c>
      <c r="C373" s="7"/>
      <c r="D373" s="9" t="s">
        <v>662</v>
      </c>
      <c r="E373" s="43"/>
      <c r="F373" s="11"/>
      <c r="G373" s="11">
        <v>3000000</v>
      </c>
      <c r="H373" s="6"/>
      <c r="I373" s="6"/>
      <c r="J373" s="11">
        <f t="shared" si="10"/>
        <v>3000000</v>
      </c>
    </row>
    <row r="374" spans="1:10" ht="18.75">
      <c r="A374" s="44" t="s">
        <v>217</v>
      </c>
      <c r="B374" s="7" t="s">
        <v>672</v>
      </c>
      <c r="C374" s="7"/>
      <c r="D374" s="9" t="s">
        <v>662</v>
      </c>
      <c r="E374" s="43" t="s">
        <v>686</v>
      </c>
      <c r="F374" s="12"/>
      <c r="G374" s="11">
        <v>2000000</v>
      </c>
      <c r="H374" s="6">
        <v>0</v>
      </c>
      <c r="I374" s="6">
        <v>0</v>
      </c>
      <c r="J374" s="11">
        <f t="shared" si="10"/>
        <v>2000000</v>
      </c>
    </row>
    <row r="375" spans="1:10" ht="18.75">
      <c r="A375" s="46"/>
      <c r="B375" s="7" t="s">
        <v>673</v>
      </c>
      <c r="C375" s="7"/>
      <c r="D375" s="9" t="s">
        <v>662</v>
      </c>
      <c r="E375" s="43"/>
      <c r="F375" s="12"/>
      <c r="G375" s="11">
        <v>3000000</v>
      </c>
      <c r="H375" s="6"/>
      <c r="I375" s="6"/>
      <c r="J375" s="11">
        <f t="shared" si="10"/>
        <v>3000000</v>
      </c>
    </row>
    <row r="376" spans="1:10" ht="18.75">
      <c r="A376" s="44" t="s">
        <v>218</v>
      </c>
      <c r="B376" s="7" t="s">
        <v>669</v>
      </c>
      <c r="C376" s="7" t="s">
        <v>675</v>
      </c>
      <c r="D376" s="9" t="s">
        <v>662</v>
      </c>
      <c r="E376" s="43" t="s">
        <v>688</v>
      </c>
      <c r="F376" s="11">
        <v>807</v>
      </c>
      <c r="G376" s="11">
        <f>F376*3319+(F376*3319*4.6/100)+50000</f>
        <v>2851640.9180000001</v>
      </c>
      <c r="H376" s="6">
        <v>0</v>
      </c>
      <c r="I376" s="6">
        <v>0</v>
      </c>
      <c r="J376" s="11">
        <f t="shared" si="10"/>
        <v>2851640.9180000001</v>
      </c>
    </row>
    <row r="377" spans="1:10" ht="18.75">
      <c r="A377" s="46"/>
      <c r="B377" s="7" t="s">
        <v>671</v>
      </c>
      <c r="C377" s="7"/>
      <c r="D377" s="9" t="s">
        <v>662</v>
      </c>
      <c r="E377" s="43"/>
      <c r="F377" s="11"/>
      <c r="G377" s="11">
        <v>2000000</v>
      </c>
      <c r="H377" s="6"/>
      <c r="I377" s="6"/>
      <c r="J377" s="11">
        <f t="shared" si="10"/>
        <v>2000000</v>
      </c>
    </row>
    <row r="378" spans="1:10" ht="18.75">
      <c r="A378" s="44" t="s">
        <v>219</v>
      </c>
      <c r="B378" s="7" t="s">
        <v>669</v>
      </c>
      <c r="C378" s="7" t="s">
        <v>675</v>
      </c>
      <c r="D378" s="9" t="s">
        <v>662</v>
      </c>
      <c r="E378" s="43" t="s">
        <v>686</v>
      </c>
      <c r="F378" s="11">
        <v>322.5</v>
      </c>
      <c r="G378" s="11">
        <f>F378*3319+(F378*3319*4.6/100)+50000</f>
        <v>1169614.865</v>
      </c>
      <c r="H378" s="6">
        <v>0</v>
      </c>
      <c r="I378" s="6">
        <v>0</v>
      </c>
      <c r="J378" s="11">
        <f t="shared" si="10"/>
        <v>1169614.865</v>
      </c>
    </row>
    <row r="379" spans="1:10" ht="18.75">
      <c r="A379" s="46"/>
      <c r="B379" s="7" t="s">
        <v>671</v>
      </c>
      <c r="C379" s="7"/>
      <c r="D379" s="9" t="s">
        <v>662</v>
      </c>
      <c r="E379" s="43"/>
      <c r="F379" s="11">
        <v>1551</v>
      </c>
      <c r="G379" s="11">
        <f>F379*4320+(F379*4320*4.6/100)+50000</f>
        <v>7058534.7199999997</v>
      </c>
      <c r="H379" s="6"/>
      <c r="I379" s="6"/>
      <c r="J379" s="11">
        <f t="shared" si="10"/>
        <v>7058534.7199999997</v>
      </c>
    </row>
    <row r="380" spans="1:10" ht="18.75">
      <c r="A380" s="44" t="s">
        <v>220</v>
      </c>
      <c r="B380" s="7" t="s">
        <v>669</v>
      </c>
      <c r="C380" s="7" t="s">
        <v>675</v>
      </c>
      <c r="D380" s="9" t="s">
        <v>662</v>
      </c>
      <c r="E380" s="43" t="s">
        <v>686</v>
      </c>
      <c r="F380" s="11">
        <v>564.5</v>
      </c>
      <c r="G380" s="11">
        <f>F380*3319+(F380*3319*4.6/100)+50000</f>
        <v>2009759.973</v>
      </c>
      <c r="H380" s="6">
        <v>0</v>
      </c>
      <c r="I380" s="6">
        <v>0</v>
      </c>
      <c r="J380" s="11">
        <f t="shared" si="10"/>
        <v>2009759.973</v>
      </c>
    </row>
    <row r="381" spans="1:10" ht="18.75">
      <c r="A381" s="46"/>
      <c r="B381" s="7" t="s">
        <v>671</v>
      </c>
      <c r="C381" s="7"/>
      <c r="D381" s="9" t="s">
        <v>662</v>
      </c>
      <c r="E381" s="43"/>
      <c r="F381" s="11">
        <v>1564.5</v>
      </c>
      <c r="G381" s="11">
        <f>F381*4320+(F381*4320*4.6/100)+50000</f>
        <v>7119537.4399999995</v>
      </c>
      <c r="H381" s="6"/>
      <c r="I381" s="6"/>
      <c r="J381" s="11">
        <f t="shared" si="10"/>
        <v>7119537.4399999995</v>
      </c>
    </row>
    <row r="382" spans="1:10" ht="18.75">
      <c r="A382" s="44" t="s">
        <v>221</v>
      </c>
      <c r="B382" s="7" t="s">
        <v>669</v>
      </c>
      <c r="C382" s="7" t="s">
        <v>675</v>
      </c>
      <c r="D382" s="9" t="s">
        <v>662</v>
      </c>
      <c r="E382" s="43" t="s">
        <v>686</v>
      </c>
      <c r="F382" s="11">
        <v>702</v>
      </c>
      <c r="G382" s="11">
        <f>F382*3319+(F382*3319*4.6/100)+50000</f>
        <v>2487115.148</v>
      </c>
      <c r="H382" s="6">
        <v>0</v>
      </c>
      <c r="I382" s="6">
        <v>0</v>
      </c>
      <c r="J382" s="11">
        <f t="shared" si="10"/>
        <v>2487115.148</v>
      </c>
    </row>
    <row r="383" spans="1:10" ht="18.75">
      <c r="A383" s="46"/>
      <c r="B383" s="7" t="s">
        <v>671</v>
      </c>
      <c r="C383" s="7"/>
      <c r="D383" s="9" t="s">
        <v>662</v>
      </c>
      <c r="E383" s="43"/>
      <c r="F383" s="11">
        <v>211.8</v>
      </c>
      <c r="G383" s="11">
        <f>F383*4320+(F383*4320*4.6/100)+50000</f>
        <v>1007064.8959999999</v>
      </c>
      <c r="H383" s="6"/>
      <c r="I383" s="6"/>
      <c r="J383" s="11">
        <f t="shared" si="10"/>
        <v>1007064.8959999999</v>
      </c>
    </row>
    <row r="384" spans="1:10" ht="37.5">
      <c r="A384" s="3" t="s">
        <v>222</v>
      </c>
      <c r="B384" s="2">
        <f>COUNTA(B385:B428)</f>
        <v>44</v>
      </c>
      <c r="C384" s="13"/>
      <c r="D384" s="14"/>
      <c r="E384" s="25"/>
      <c r="F384" s="15"/>
      <c r="G384" s="15">
        <f>SUM(G385:G428)</f>
        <v>328695631.22399986</v>
      </c>
      <c r="H384" s="5">
        <v>0</v>
      </c>
      <c r="I384" s="5">
        <v>0</v>
      </c>
      <c r="J384" s="18">
        <f>SUM(J385:J428)</f>
        <v>328695631.22399986</v>
      </c>
    </row>
    <row r="385" spans="1:10" ht="18.75">
      <c r="A385" s="44" t="s">
        <v>223</v>
      </c>
      <c r="B385" s="7" t="s">
        <v>669</v>
      </c>
      <c r="C385" s="7" t="s">
        <v>675</v>
      </c>
      <c r="D385" s="9" t="s">
        <v>662</v>
      </c>
      <c r="E385" s="43" t="s">
        <v>686</v>
      </c>
      <c r="F385" s="11">
        <v>1551</v>
      </c>
      <c r="G385" s="11">
        <f>F385*3319+(F385*3319*4.6/100)+50000</f>
        <v>5434566.3739999998</v>
      </c>
      <c r="H385" s="6">
        <v>0</v>
      </c>
      <c r="I385" s="6">
        <v>0</v>
      </c>
      <c r="J385" s="11">
        <f t="shared" si="10"/>
        <v>5434566.3739999998</v>
      </c>
    </row>
    <row r="386" spans="1:10" ht="18.75">
      <c r="A386" s="46"/>
      <c r="B386" s="7" t="s">
        <v>671</v>
      </c>
      <c r="C386" s="7"/>
      <c r="D386" s="9" t="s">
        <v>662</v>
      </c>
      <c r="E386" s="43"/>
      <c r="F386" s="11">
        <v>4260</v>
      </c>
      <c r="G386" s="11">
        <f>F386*4320+(F386*4320*4.6/100)+50000</f>
        <v>19299747.199999999</v>
      </c>
      <c r="H386" s="6"/>
      <c r="I386" s="6"/>
      <c r="J386" s="11">
        <f t="shared" si="10"/>
        <v>19299747.199999999</v>
      </c>
    </row>
    <row r="387" spans="1:10" ht="18.75">
      <c r="A387" s="44" t="s">
        <v>224</v>
      </c>
      <c r="B387" s="7" t="s">
        <v>669</v>
      </c>
      <c r="C387" s="7" t="s">
        <v>675</v>
      </c>
      <c r="D387" s="9" t="s">
        <v>662</v>
      </c>
      <c r="E387" s="43" t="s">
        <v>686</v>
      </c>
      <c r="F387" s="11">
        <v>2890.4</v>
      </c>
      <c r="G387" s="11">
        <f>F387*3319+(F387*3319*4.6/100)+50000</f>
        <v>10084526.5296</v>
      </c>
      <c r="H387" s="6">
        <v>0</v>
      </c>
      <c r="I387" s="6">
        <v>0</v>
      </c>
      <c r="J387" s="11">
        <f t="shared" si="10"/>
        <v>10084526.5296</v>
      </c>
    </row>
    <row r="388" spans="1:10" ht="18.75">
      <c r="A388" s="46"/>
      <c r="B388" s="7" t="s">
        <v>671</v>
      </c>
      <c r="C388" s="7"/>
      <c r="D388" s="9" t="s">
        <v>662</v>
      </c>
      <c r="E388" s="43"/>
      <c r="F388" s="11">
        <v>7380</v>
      </c>
      <c r="G388" s="11">
        <f>F388*4320+(F388*4320*4.6/100)+50000</f>
        <v>33398153.600000001</v>
      </c>
      <c r="H388" s="6"/>
      <c r="I388" s="6"/>
      <c r="J388" s="11">
        <f t="shared" si="10"/>
        <v>33398153.600000001</v>
      </c>
    </row>
    <row r="389" spans="1:10" ht="18.75">
      <c r="A389" s="44" t="s">
        <v>225</v>
      </c>
      <c r="B389" s="7" t="s">
        <v>672</v>
      </c>
      <c r="C389" s="7"/>
      <c r="D389" s="9" t="s">
        <v>662</v>
      </c>
      <c r="E389" s="43" t="s">
        <v>686</v>
      </c>
      <c r="F389" s="11">
        <v>1178</v>
      </c>
      <c r="G389" s="11">
        <f>F389*3105+(F389*3105*4.6/100)+50000</f>
        <v>3875943.74</v>
      </c>
      <c r="H389" s="6">
        <v>0</v>
      </c>
      <c r="I389" s="6">
        <v>0</v>
      </c>
      <c r="J389" s="11">
        <f t="shared" si="10"/>
        <v>3875943.74</v>
      </c>
    </row>
    <row r="390" spans="1:10" ht="18.75">
      <c r="A390" s="46"/>
      <c r="B390" s="7" t="s">
        <v>673</v>
      </c>
      <c r="C390" s="7"/>
      <c r="D390" s="9" t="s">
        <v>662</v>
      </c>
      <c r="E390" s="43"/>
      <c r="F390" s="12"/>
      <c r="G390" s="11">
        <v>3000000</v>
      </c>
      <c r="H390" s="6"/>
      <c r="I390" s="6"/>
      <c r="J390" s="11">
        <f t="shared" si="10"/>
        <v>3000000</v>
      </c>
    </row>
    <row r="391" spans="1:10" ht="18.75">
      <c r="A391" s="44" t="s">
        <v>226</v>
      </c>
      <c r="B391" s="7" t="s">
        <v>669</v>
      </c>
      <c r="C391" s="7" t="s">
        <v>675</v>
      </c>
      <c r="D391" s="9" t="s">
        <v>662</v>
      </c>
      <c r="E391" s="43" t="s">
        <v>686</v>
      </c>
      <c r="F391" s="11">
        <v>897</v>
      </c>
      <c r="G391" s="11">
        <f>F391*3319+(F391*3319*4.6/100)+50000</f>
        <v>3164091.5779999997</v>
      </c>
      <c r="H391" s="6">
        <v>0</v>
      </c>
      <c r="I391" s="6">
        <v>0</v>
      </c>
      <c r="J391" s="11">
        <f t="shared" si="10"/>
        <v>3164091.5779999997</v>
      </c>
    </row>
    <row r="392" spans="1:10" ht="18.75">
      <c r="A392" s="46"/>
      <c r="B392" s="7" t="s">
        <v>671</v>
      </c>
      <c r="C392" s="7"/>
      <c r="D392" s="9" t="s">
        <v>662</v>
      </c>
      <c r="E392" s="43"/>
      <c r="F392" s="11">
        <v>2630</v>
      </c>
      <c r="G392" s="11">
        <f>F392*4320+(F392*4320*4.6/100)+50000</f>
        <v>11934233.6</v>
      </c>
      <c r="H392" s="6"/>
      <c r="I392" s="6"/>
      <c r="J392" s="11">
        <f t="shared" si="10"/>
        <v>11934233.6</v>
      </c>
    </row>
    <row r="393" spans="1:10" ht="18.75">
      <c r="A393" s="44" t="s">
        <v>227</v>
      </c>
      <c r="B393" s="7" t="s">
        <v>672</v>
      </c>
      <c r="C393" s="7"/>
      <c r="D393" s="9" t="s">
        <v>662</v>
      </c>
      <c r="E393" s="43" t="s">
        <v>686</v>
      </c>
      <c r="F393" s="11">
        <v>449.8</v>
      </c>
      <c r="G393" s="11">
        <f>F393*3105+(F393*3105*4.6/100)+50000</f>
        <v>1510873.9339999999</v>
      </c>
      <c r="H393" s="6">
        <v>0</v>
      </c>
      <c r="I393" s="6">
        <v>0</v>
      </c>
      <c r="J393" s="11">
        <f t="shared" si="10"/>
        <v>1510873.9339999999</v>
      </c>
    </row>
    <row r="394" spans="1:10" ht="18.75">
      <c r="A394" s="46"/>
      <c r="B394" s="7" t="s">
        <v>673</v>
      </c>
      <c r="C394" s="7"/>
      <c r="D394" s="9" t="s">
        <v>662</v>
      </c>
      <c r="E394" s="43"/>
      <c r="F394" s="12"/>
      <c r="G394" s="11">
        <v>3000000</v>
      </c>
      <c r="H394" s="6"/>
      <c r="I394" s="6"/>
      <c r="J394" s="11">
        <f t="shared" si="10"/>
        <v>3000000</v>
      </c>
    </row>
    <row r="395" spans="1:10" ht="18.75">
      <c r="A395" s="21" t="s">
        <v>228</v>
      </c>
      <c r="B395" s="7" t="s">
        <v>671</v>
      </c>
      <c r="C395" s="7"/>
      <c r="D395" s="9" t="s">
        <v>662</v>
      </c>
      <c r="E395" s="24" t="s">
        <v>686</v>
      </c>
      <c r="F395" s="11">
        <v>528</v>
      </c>
      <c r="G395" s="11">
        <f>F395*4320+(F395*4320*4.6/100)+50000</f>
        <v>2435884.16</v>
      </c>
      <c r="H395" s="6">
        <v>0</v>
      </c>
      <c r="I395" s="6">
        <v>0</v>
      </c>
      <c r="J395" s="11">
        <f t="shared" si="10"/>
        <v>2435884.16</v>
      </c>
    </row>
    <row r="396" spans="1:10" ht="18.75">
      <c r="A396" s="44" t="s">
        <v>229</v>
      </c>
      <c r="B396" s="7" t="s">
        <v>669</v>
      </c>
      <c r="C396" s="7" t="s">
        <v>670</v>
      </c>
      <c r="D396" s="9" t="s">
        <v>662</v>
      </c>
      <c r="E396" s="43" t="s">
        <v>686</v>
      </c>
      <c r="F396" s="11">
        <v>526</v>
      </c>
      <c r="G396" s="11">
        <f>F396*4780+(F396*4780*4.6/100)+50000</f>
        <v>2679936.88</v>
      </c>
      <c r="H396" s="6">
        <v>0</v>
      </c>
      <c r="I396" s="6">
        <v>0</v>
      </c>
      <c r="J396" s="11">
        <f t="shared" si="10"/>
        <v>2679936.88</v>
      </c>
    </row>
    <row r="397" spans="1:10" ht="18.75">
      <c r="A397" s="46"/>
      <c r="B397" s="7" t="s">
        <v>671</v>
      </c>
      <c r="C397" s="7"/>
      <c r="D397" s="9" t="s">
        <v>662</v>
      </c>
      <c r="E397" s="43"/>
      <c r="F397" s="11">
        <v>525</v>
      </c>
      <c r="G397" s="11">
        <f>F397*4320+(F397*4320*4.6/100)+50000</f>
        <v>2422328</v>
      </c>
      <c r="H397" s="6"/>
      <c r="I397" s="6"/>
      <c r="J397" s="11">
        <f t="shared" si="10"/>
        <v>2422328</v>
      </c>
    </row>
    <row r="398" spans="1:10" ht="18.75">
      <c r="A398" s="21" t="s">
        <v>230</v>
      </c>
      <c r="B398" s="7" t="s">
        <v>674</v>
      </c>
      <c r="C398" s="7"/>
      <c r="D398" s="9" t="s">
        <v>662</v>
      </c>
      <c r="E398" s="24" t="s">
        <v>686</v>
      </c>
      <c r="F398" s="12"/>
      <c r="G398" s="11">
        <v>3000000</v>
      </c>
      <c r="H398" s="6">
        <v>0</v>
      </c>
      <c r="I398" s="6">
        <v>0</v>
      </c>
      <c r="J398" s="11">
        <f t="shared" si="10"/>
        <v>3000000</v>
      </c>
    </row>
    <row r="399" spans="1:10" ht="18.75">
      <c r="A399" s="44" t="s">
        <v>231</v>
      </c>
      <c r="B399" s="7" t="s">
        <v>669</v>
      </c>
      <c r="C399" s="7" t="s">
        <v>675</v>
      </c>
      <c r="D399" s="9" t="s">
        <v>662</v>
      </c>
      <c r="E399" s="43" t="s">
        <v>686</v>
      </c>
      <c r="F399" s="11">
        <v>2200</v>
      </c>
      <c r="G399" s="11">
        <f>F399*3319+(F399*3319*4.6/100)+50000</f>
        <v>7687682.7999999998</v>
      </c>
      <c r="H399" s="6">
        <v>0</v>
      </c>
      <c r="I399" s="6">
        <v>0</v>
      </c>
      <c r="J399" s="11">
        <f t="shared" si="10"/>
        <v>7687682.7999999998</v>
      </c>
    </row>
    <row r="400" spans="1:10" ht="18.75">
      <c r="A400" s="46"/>
      <c r="B400" s="7" t="s">
        <v>671</v>
      </c>
      <c r="C400" s="7"/>
      <c r="D400" s="9" t="s">
        <v>662</v>
      </c>
      <c r="E400" s="43"/>
      <c r="F400" s="11">
        <v>5850</v>
      </c>
      <c r="G400" s="11">
        <f>F400*4320+(F400*4320*4.6/100)+50000</f>
        <v>26484512</v>
      </c>
      <c r="H400" s="6"/>
      <c r="I400" s="6"/>
      <c r="J400" s="11">
        <f t="shared" si="10"/>
        <v>26484512</v>
      </c>
    </row>
    <row r="401" spans="1:10" ht="18.75">
      <c r="A401" s="44" t="s">
        <v>232</v>
      </c>
      <c r="B401" s="7" t="s">
        <v>669</v>
      </c>
      <c r="C401" s="7" t="s">
        <v>675</v>
      </c>
      <c r="D401" s="9" t="s">
        <v>662</v>
      </c>
      <c r="E401" s="43" t="s">
        <v>686</v>
      </c>
      <c r="F401" s="11">
        <v>1551</v>
      </c>
      <c r="G401" s="11">
        <f>F401*3319+(F401*3319*4.6/100)+50000</f>
        <v>5434566.3739999998</v>
      </c>
      <c r="H401" s="6">
        <v>0</v>
      </c>
      <c r="I401" s="6">
        <v>0</v>
      </c>
      <c r="J401" s="11">
        <f t="shared" si="10"/>
        <v>5434566.3739999998</v>
      </c>
    </row>
    <row r="402" spans="1:10" ht="18.75">
      <c r="A402" s="46"/>
      <c r="B402" s="7" t="s">
        <v>671</v>
      </c>
      <c r="C402" s="7"/>
      <c r="D402" s="9" t="s">
        <v>662</v>
      </c>
      <c r="E402" s="43"/>
      <c r="F402" s="11">
        <v>4440</v>
      </c>
      <c r="G402" s="11">
        <f>F402*4320+(F402*4320*4.6/100)+50000</f>
        <v>20113116.800000001</v>
      </c>
      <c r="H402" s="6"/>
      <c r="I402" s="6"/>
      <c r="J402" s="11">
        <f t="shared" si="10"/>
        <v>20113116.800000001</v>
      </c>
    </row>
    <row r="403" spans="1:10" ht="18.75">
      <c r="A403" s="44" t="s">
        <v>233</v>
      </c>
      <c r="B403" s="7" t="s">
        <v>669</v>
      </c>
      <c r="C403" s="7" t="s">
        <v>675</v>
      </c>
      <c r="D403" s="9" t="s">
        <v>662</v>
      </c>
      <c r="E403" s="43" t="s">
        <v>686</v>
      </c>
      <c r="F403" s="11">
        <v>1650</v>
      </c>
      <c r="G403" s="11">
        <f>F403*3319+(F403*3319*4.6/100)+50000</f>
        <v>5778262.0999999996</v>
      </c>
      <c r="H403" s="6">
        <v>0</v>
      </c>
      <c r="I403" s="6">
        <v>0</v>
      </c>
      <c r="J403" s="11">
        <f t="shared" si="10"/>
        <v>5778262.0999999996</v>
      </c>
    </row>
    <row r="404" spans="1:10" ht="18.75">
      <c r="A404" s="46"/>
      <c r="B404" s="7" t="s">
        <v>671</v>
      </c>
      <c r="C404" s="7"/>
      <c r="D404" s="9" t="s">
        <v>662</v>
      </c>
      <c r="E404" s="43"/>
      <c r="F404" s="11">
        <v>4470</v>
      </c>
      <c r="G404" s="11">
        <f>F404*4320+(F404*4320*4.6/100)+50000</f>
        <v>20248678.399999999</v>
      </c>
      <c r="H404" s="6"/>
      <c r="I404" s="6"/>
      <c r="J404" s="11">
        <f t="shared" si="10"/>
        <v>20248678.399999999</v>
      </c>
    </row>
    <row r="405" spans="1:10" ht="18.75">
      <c r="A405" s="44" t="s">
        <v>234</v>
      </c>
      <c r="B405" s="8" t="s">
        <v>669</v>
      </c>
      <c r="C405" s="7" t="s">
        <v>675</v>
      </c>
      <c r="D405" s="9" t="s">
        <v>662</v>
      </c>
      <c r="E405" s="43" t="s">
        <v>686</v>
      </c>
      <c r="F405" s="11">
        <v>567.20000000000005</v>
      </c>
      <c r="G405" s="11">
        <f>F405*3319+(F405*3319*4.6/100)+50000</f>
        <v>2019133.4928000001</v>
      </c>
      <c r="H405" s="6">
        <v>0</v>
      </c>
      <c r="I405" s="6">
        <v>0</v>
      </c>
      <c r="J405" s="11">
        <f t="shared" si="10"/>
        <v>2019133.4928000001</v>
      </c>
    </row>
    <row r="406" spans="1:10" ht="18.75">
      <c r="A406" s="46"/>
      <c r="B406" s="7" t="s">
        <v>671</v>
      </c>
      <c r="C406" s="7"/>
      <c r="D406" s="9" t="s">
        <v>662</v>
      </c>
      <c r="E406" s="43"/>
      <c r="F406" s="11">
        <v>1980</v>
      </c>
      <c r="G406" s="11">
        <f>F406*4320+(F406*4320*4.6/100)+50000</f>
        <v>8997065.5999999996</v>
      </c>
      <c r="H406" s="6"/>
      <c r="I406" s="6"/>
      <c r="J406" s="11">
        <f t="shared" si="10"/>
        <v>8997065.5999999996</v>
      </c>
    </row>
    <row r="407" spans="1:10" ht="18.75">
      <c r="A407" s="44" t="s">
        <v>235</v>
      </c>
      <c r="B407" s="7" t="s">
        <v>669</v>
      </c>
      <c r="C407" s="7" t="s">
        <v>670</v>
      </c>
      <c r="D407" s="9" t="s">
        <v>662</v>
      </c>
      <c r="E407" s="43" t="s">
        <v>686</v>
      </c>
      <c r="F407" s="11">
        <v>330.2</v>
      </c>
      <c r="G407" s="11">
        <f>F407*4780+(F407*4780*4.6/100)+50000</f>
        <v>1700960.3759999999</v>
      </c>
      <c r="H407" s="6">
        <v>0</v>
      </c>
      <c r="I407" s="6">
        <v>0</v>
      </c>
      <c r="J407" s="11">
        <f t="shared" si="10"/>
        <v>1700960.3759999999</v>
      </c>
    </row>
    <row r="408" spans="1:10" ht="18.75">
      <c r="A408" s="46"/>
      <c r="B408" s="7" t="s">
        <v>671</v>
      </c>
      <c r="C408" s="7"/>
      <c r="D408" s="9" t="s">
        <v>662</v>
      </c>
      <c r="E408" s="43"/>
      <c r="F408" s="11">
        <v>609.79999999999995</v>
      </c>
      <c r="G408" s="11">
        <f>F408*4320+(F408*4320*4.6/100)+50000</f>
        <v>2805515.4559999998</v>
      </c>
      <c r="H408" s="6"/>
      <c r="I408" s="6"/>
      <c r="J408" s="11">
        <f t="shared" si="10"/>
        <v>2805515.4559999998</v>
      </c>
    </row>
    <row r="409" spans="1:10" ht="18.75">
      <c r="A409" s="44" t="s">
        <v>236</v>
      </c>
      <c r="B409" s="7" t="s">
        <v>669</v>
      </c>
      <c r="C409" s="7" t="s">
        <v>670</v>
      </c>
      <c r="D409" s="9" t="s">
        <v>662</v>
      </c>
      <c r="E409" s="43" t="s">
        <v>686</v>
      </c>
      <c r="F409" s="11">
        <v>741.8</v>
      </c>
      <c r="G409" s="11">
        <f>F409*4780+(F409*4780*4.6/100)+50000</f>
        <v>3758910.9840000002</v>
      </c>
      <c r="H409" s="6">
        <v>0</v>
      </c>
      <c r="I409" s="6">
        <v>0</v>
      </c>
      <c r="J409" s="11">
        <f t="shared" si="10"/>
        <v>3758910.9840000002</v>
      </c>
    </row>
    <row r="410" spans="1:10" ht="18.75">
      <c r="A410" s="46"/>
      <c r="B410" s="7" t="s">
        <v>671</v>
      </c>
      <c r="C410" s="7"/>
      <c r="D410" s="9" t="s">
        <v>662</v>
      </c>
      <c r="E410" s="43"/>
      <c r="F410" s="11">
        <v>731.6</v>
      </c>
      <c r="G410" s="11">
        <f>F410*4320+(F410*4320*4.6/100)+50000</f>
        <v>3355895.5520000001</v>
      </c>
      <c r="H410" s="6"/>
      <c r="I410" s="6"/>
      <c r="J410" s="11">
        <f t="shared" si="10"/>
        <v>3355895.5520000001</v>
      </c>
    </row>
    <row r="411" spans="1:10" ht="18.75">
      <c r="A411" s="44" t="s">
        <v>237</v>
      </c>
      <c r="B411" s="7" t="s">
        <v>669</v>
      </c>
      <c r="C411" s="7" t="s">
        <v>675</v>
      </c>
      <c r="D411" s="9" t="s">
        <v>662</v>
      </c>
      <c r="E411" s="43" t="s">
        <v>686</v>
      </c>
      <c r="F411" s="11">
        <v>1307</v>
      </c>
      <c r="G411" s="11">
        <f>F411*3319+(F411*3319*4.6/100)+50000</f>
        <v>4587477.9179999996</v>
      </c>
      <c r="H411" s="6">
        <v>0</v>
      </c>
      <c r="I411" s="6">
        <v>0</v>
      </c>
      <c r="J411" s="11">
        <f t="shared" si="10"/>
        <v>4587477.9179999996</v>
      </c>
    </row>
    <row r="412" spans="1:10" ht="18.75">
      <c r="A412" s="46"/>
      <c r="B412" s="7" t="s">
        <v>671</v>
      </c>
      <c r="C412" s="7"/>
      <c r="D412" s="9" t="s">
        <v>662</v>
      </c>
      <c r="E412" s="43"/>
      <c r="F412" s="11">
        <v>3052</v>
      </c>
      <c r="G412" s="11">
        <f>F412*4320+(F412*4320*4.6/100)+50000</f>
        <v>13841133.439999999</v>
      </c>
      <c r="H412" s="6"/>
      <c r="I412" s="6"/>
      <c r="J412" s="11">
        <f t="shared" si="10"/>
        <v>13841133.439999999</v>
      </c>
    </row>
    <row r="413" spans="1:10" ht="18.75">
      <c r="A413" s="21" t="s">
        <v>238</v>
      </c>
      <c r="B413" s="7" t="s">
        <v>674</v>
      </c>
      <c r="C413" s="7"/>
      <c r="D413" s="9" t="s">
        <v>662</v>
      </c>
      <c r="E413" s="24" t="s">
        <v>686</v>
      </c>
      <c r="F413" s="12"/>
      <c r="G413" s="11">
        <v>3000000</v>
      </c>
      <c r="H413" s="6">
        <v>0</v>
      </c>
      <c r="I413" s="6">
        <v>0</v>
      </c>
      <c r="J413" s="11">
        <f t="shared" si="10"/>
        <v>3000000</v>
      </c>
    </row>
    <row r="414" spans="1:10" ht="18.75">
      <c r="A414" s="44" t="s">
        <v>239</v>
      </c>
      <c r="B414" s="7" t="s">
        <v>669</v>
      </c>
      <c r="C414" s="7" t="s">
        <v>675</v>
      </c>
      <c r="D414" s="9" t="s">
        <v>662</v>
      </c>
      <c r="E414" s="43" t="s">
        <v>686</v>
      </c>
      <c r="F414" s="11">
        <v>1286</v>
      </c>
      <c r="G414" s="11">
        <f>F414*3319+(F414*3319*4.6/100)+50000</f>
        <v>4514572.7640000004</v>
      </c>
      <c r="H414" s="6">
        <v>0</v>
      </c>
      <c r="I414" s="6">
        <v>0</v>
      </c>
      <c r="J414" s="11">
        <f t="shared" si="10"/>
        <v>4514572.7640000004</v>
      </c>
    </row>
    <row r="415" spans="1:10" ht="18.75">
      <c r="A415" s="46"/>
      <c r="B415" s="7" t="s">
        <v>671</v>
      </c>
      <c r="C415" s="7"/>
      <c r="D415" s="9" t="s">
        <v>662</v>
      </c>
      <c r="E415" s="43"/>
      <c r="F415" s="11">
        <v>3576</v>
      </c>
      <c r="G415" s="11">
        <f>F415*4320+(F415*4320*4.6/100)+50000</f>
        <v>16208942.720000001</v>
      </c>
      <c r="H415" s="6"/>
      <c r="I415" s="6"/>
      <c r="J415" s="11">
        <f t="shared" si="10"/>
        <v>16208942.720000001</v>
      </c>
    </row>
    <row r="416" spans="1:10" ht="18.75">
      <c r="A416" s="21" t="s">
        <v>240</v>
      </c>
      <c r="B416" s="7" t="s">
        <v>671</v>
      </c>
      <c r="C416" s="7"/>
      <c r="D416" s="9" t="s">
        <v>662</v>
      </c>
      <c r="E416" s="24" t="s">
        <v>686</v>
      </c>
      <c r="F416" s="11">
        <v>655.7</v>
      </c>
      <c r="G416" s="11">
        <f>F416*4320+(F416*4320*4.6/100)+50000</f>
        <v>3012924.7039999999</v>
      </c>
      <c r="H416" s="6">
        <v>0</v>
      </c>
      <c r="I416" s="6">
        <v>0</v>
      </c>
      <c r="J416" s="11">
        <f t="shared" si="10"/>
        <v>3012924.7039999999</v>
      </c>
    </row>
    <row r="417" spans="1:10" ht="18.75">
      <c r="A417" s="44" t="s">
        <v>241</v>
      </c>
      <c r="B417" s="7" t="s">
        <v>669</v>
      </c>
      <c r="C417" s="7" t="s">
        <v>670</v>
      </c>
      <c r="D417" s="9" t="s">
        <v>662</v>
      </c>
      <c r="E417" s="43" t="s">
        <v>686</v>
      </c>
      <c r="F417" s="11">
        <v>526.1</v>
      </c>
      <c r="G417" s="11">
        <f>F417*4780+(F417*4780*4.6/100)+50000</f>
        <v>2680436.8679999998</v>
      </c>
      <c r="H417" s="6">
        <v>0</v>
      </c>
      <c r="I417" s="6">
        <v>0</v>
      </c>
      <c r="J417" s="11">
        <f t="shared" si="10"/>
        <v>2680436.8679999998</v>
      </c>
    </row>
    <row r="418" spans="1:10" ht="18.75">
      <c r="A418" s="46"/>
      <c r="B418" s="7" t="s">
        <v>671</v>
      </c>
      <c r="C418" s="7"/>
      <c r="D418" s="9" t="s">
        <v>662</v>
      </c>
      <c r="E418" s="43"/>
      <c r="F418" s="11">
        <v>532.5</v>
      </c>
      <c r="G418" s="11">
        <f>F418*4320+(F418*4320*4.6/100)+50000</f>
        <v>2456218.4</v>
      </c>
      <c r="H418" s="6"/>
      <c r="I418" s="6"/>
      <c r="J418" s="11">
        <f t="shared" si="10"/>
        <v>2456218.4</v>
      </c>
    </row>
    <row r="419" spans="1:10" ht="18.75">
      <c r="A419" s="44" t="s">
        <v>242</v>
      </c>
      <c r="B419" s="7" t="s">
        <v>669</v>
      </c>
      <c r="C419" s="7" t="s">
        <v>675</v>
      </c>
      <c r="D419" s="9" t="s">
        <v>662</v>
      </c>
      <c r="E419" s="43" t="s">
        <v>686</v>
      </c>
      <c r="F419" s="11">
        <v>1528.4</v>
      </c>
      <c r="G419" s="11">
        <f>F419*3319+(F419*3319*4.6/100)+50000</f>
        <v>5356106.5416000001</v>
      </c>
      <c r="H419" s="6">
        <v>0</v>
      </c>
      <c r="I419" s="6">
        <v>0</v>
      </c>
      <c r="J419" s="11">
        <f t="shared" si="10"/>
        <v>5356106.5416000001</v>
      </c>
    </row>
    <row r="420" spans="1:10" ht="18.75">
      <c r="A420" s="46"/>
      <c r="B420" s="7" t="s">
        <v>671</v>
      </c>
      <c r="C420" s="7"/>
      <c r="D420" s="9" t="s">
        <v>662</v>
      </c>
      <c r="E420" s="43"/>
      <c r="F420" s="11">
        <v>3817.4</v>
      </c>
      <c r="G420" s="11">
        <f>F420*4320+(F420*4320*4.6/100)+50000</f>
        <v>17299761.728</v>
      </c>
      <c r="H420" s="6"/>
      <c r="I420" s="6"/>
      <c r="J420" s="11">
        <f t="shared" si="10"/>
        <v>17299761.728</v>
      </c>
    </row>
    <row r="421" spans="1:10" ht="18.75">
      <c r="A421" s="44" t="s">
        <v>243</v>
      </c>
      <c r="B421" s="7" t="s">
        <v>669</v>
      </c>
      <c r="C421" s="7" t="s">
        <v>670</v>
      </c>
      <c r="D421" s="9" t="s">
        <v>662</v>
      </c>
      <c r="E421" s="43" t="s">
        <v>686</v>
      </c>
      <c r="F421" s="11">
        <v>680</v>
      </c>
      <c r="G421" s="11">
        <f>F421*4780+(F421*4780*4.6/100)+50000</f>
        <v>3449918.4</v>
      </c>
      <c r="H421" s="6">
        <v>0</v>
      </c>
      <c r="I421" s="6">
        <v>0</v>
      </c>
      <c r="J421" s="11">
        <f t="shared" si="10"/>
        <v>3449918.4</v>
      </c>
    </row>
    <row r="422" spans="1:10" ht="18.75">
      <c r="A422" s="46"/>
      <c r="B422" s="7" t="s">
        <v>671</v>
      </c>
      <c r="C422" s="7"/>
      <c r="D422" s="9" t="s">
        <v>662</v>
      </c>
      <c r="E422" s="43"/>
      <c r="F422" s="11">
        <v>912.2</v>
      </c>
      <c r="G422" s="11">
        <f>F422*4320+(F422*4320*4.6/100)+50000</f>
        <v>4171976.3840000001</v>
      </c>
      <c r="H422" s="6"/>
      <c r="I422" s="6"/>
      <c r="J422" s="11">
        <f t="shared" si="10"/>
        <v>4171976.3840000001</v>
      </c>
    </row>
    <row r="423" spans="1:10" ht="18.75">
      <c r="A423" s="44" t="s">
        <v>244</v>
      </c>
      <c r="B423" s="7" t="s">
        <v>669</v>
      </c>
      <c r="C423" s="7" t="s">
        <v>675</v>
      </c>
      <c r="D423" s="9" t="s">
        <v>662</v>
      </c>
      <c r="E423" s="43" t="s">
        <v>686</v>
      </c>
      <c r="F423" s="11">
        <v>1028</v>
      </c>
      <c r="G423" s="11">
        <f>F423*3319+(F423*3319*4.6/100)+50000</f>
        <v>3618880.872</v>
      </c>
      <c r="H423" s="6">
        <v>0</v>
      </c>
      <c r="I423" s="6">
        <v>0</v>
      </c>
      <c r="J423" s="11">
        <f t="shared" si="10"/>
        <v>3618880.872</v>
      </c>
    </row>
    <row r="424" spans="1:10" ht="18.75">
      <c r="A424" s="46"/>
      <c r="B424" s="7" t="s">
        <v>671</v>
      </c>
      <c r="C424" s="7"/>
      <c r="D424" s="9" t="s">
        <v>662</v>
      </c>
      <c r="E424" s="43"/>
      <c r="F424" s="11">
        <v>3294</v>
      </c>
      <c r="G424" s="11">
        <f>F424*4320+(F424*4320*4.6/100)+50000</f>
        <v>14934663.68</v>
      </c>
      <c r="H424" s="6"/>
      <c r="I424" s="6"/>
      <c r="J424" s="11">
        <f t="shared" si="10"/>
        <v>14934663.68</v>
      </c>
    </row>
    <row r="425" spans="1:10" ht="18.75">
      <c r="A425" s="44" t="s">
        <v>245</v>
      </c>
      <c r="B425" s="7" t="s">
        <v>669</v>
      </c>
      <c r="C425" s="7" t="s">
        <v>675</v>
      </c>
      <c r="D425" s="9" t="s">
        <v>662</v>
      </c>
      <c r="E425" s="43" t="s">
        <v>686</v>
      </c>
      <c r="F425" s="11">
        <v>629</v>
      </c>
      <c r="G425" s="11">
        <f>F425*3319+(F425*3319*4.6/100)+50000</f>
        <v>2233682.946</v>
      </c>
      <c r="H425" s="6">
        <v>0</v>
      </c>
      <c r="I425" s="6">
        <v>0</v>
      </c>
      <c r="J425" s="11">
        <f t="shared" si="10"/>
        <v>2233682.946</v>
      </c>
    </row>
    <row r="426" spans="1:10" ht="18.75">
      <c r="A426" s="46"/>
      <c r="B426" s="7" t="s">
        <v>671</v>
      </c>
      <c r="C426" s="7"/>
      <c r="D426" s="9" t="s">
        <v>662</v>
      </c>
      <c r="E426" s="43"/>
      <c r="F426" s="11">
        <v>609.20000000000005</v>
      </c>
      <c r="G426" s="11">
        <f>F426*4320+(F426*4320*4.6/100)+50000</f>
        <v>2802804.2239999999</v>
      </c>
      <c r="H426" s="6"/>
      <c r="I426" s="6"/>
      <c r="J426" s="11">
        <f t="shared" si="10"/>
        <v>2802804.2239999999</v>
      </c>
    </row>
    <row r="427" spans="1:10" ht="18.75">
      <c r="A427" s="44" t="s">
        <v>246</v>
      </c>
      <c r="B427" s="7" t="s">
        <v>669</v>
      </c>
      <c r="C427" s="7" t="s">
        <v>670</v>
      </c>
      <c r="D427" s="9" t="s">
        <v>662</v>
      </c>
      <c r="E427" s="43" t="s">
        <v>686</v>
      </c>
      <c r="F427" s="11">
        <v>1113.8</v>
      </c>
      <c r="G427" s="11">
        <f>F427*4780+(F427*4780*4.6/100)+50000</f>
        <v>5618866.3439999996</v>
      </c>
      <c r="H427" s="6">
        <v>0</v>
      </c>
      <c r="I427" s="6">
        <v>0</v>
      </c>
      <c r="J427" s="11">
        <f t="shared" si="10"/>
        <v>5618866.3439999996</v>
      </c>
    </row>
    <row r="428" spans="1:10" ht="18.75">
      <c r="A428" s="46"/>
      <c r="B428" s="7" t="s">
        <v>671</v>
      </c>
      <c r="C428" s="7"/>
      <c r="D428" s="9" t="s">
        <v>662</v>
      </c>
      <c r="E428" s="43"/>
      <c r="F428" s="11">
        <v>1158</v>
      </c>
      <c r="G428" s="11">
        <f>F428*4320+(F428*4320*4.6/100)+50000</f>
        <v>5282677.76</v>
      </c>
      <c r="H428" s="6"/>
      <c r="I428" s="6"/>
      <c r="J428" s="11">
        <f t="shared" si="10"/>
        <v>5282677.76</v>
      </c>
    </row>
    <row r="429" spans="1:10" ht="37.5">
      <c r="A429" s="3" t="s">
        <v>247</v>
      </c>
      <c r="B429" s="2">
        <f>COUNTA(B430:B603)</f>
        <v>174</v>
      </c>
      <c r="C429" s="13"/>
      <c r="D429" s="14"/>
      <c r="E429" s="25"/>
      <c r="F429" s="15"/>
      <c r="G429" s="15">
        <f>SUM(G430:G603)</f>
        <v>457034478.78179979</v>
      </c>
      <c r="H429" s="5">
        <v>0</v>
      </c>
      <c r="I429" s="5">
        <v>0</v>
      </c>
      <c r="J429" s="18">
        <f>SUM(J430:J603)</f>
        <v>457034478.78179979</v>
      </c>
    </row>
    <row r="430" spans="1:10" ht="18.75">
      <c r="A430" s="44" t="s">
        <v>248</v>
      </c>
      <c r="B430" s="7" t="s">
        <v>669</v>
      </c>
      <c r="C430" s="7" t="s">
        <v>670</v>
      </c>
      <c r="D430" s="9" t="s">
        <v>662</v>
      </c>
      <c r="E430" s="43" t="s">
        <v>686</v>
      </c>
      <c r="F430" s="11">
        <v>144</v>
      </c>
      <c r="G430" s="11">
        <f>F430*4780+(F430*4780*4.6/100)+50000</f>
        <v>769982.72</v>
      </c>
      <c r="H430" s="6">
        <v>0</v>
      </c>
      <c r="I430" s="6">
        <v>0</v>
      </c>
      <c r="J430" s="11">
        <f t="shared" si="10"/>
        <v>769982.72</v>
      </c>
    </row>
    <row r="431" spans="1:10" ht="18.75">
      <c r="A431" s="46"/>
      <c r="B431" s="7" t="s">
        <v>671</v>
      </c>
      <c r="C431" s="7"/>
      <c r="D431" s="9" t="s">
        <v>662</v>
      </c>
      <c r="E431" s="43"/>
      <c r="F431" s="11"/>
      <c r="G431" s="11">
        <v>2000000</v>
      </c>
      <c r="H431" s="6"/>
      <c r="I431" s="6"/>
      <c r="J431" s="11">
        <f t="shared" si="10"/>
        <v>2000000</v>
      </c>
    </row>
    <row r="432" spans="1:10" ht="18.75">
      <c r="A432" s="44" t="s">
        <v>249</v>
      </c>
      <c r="B432" s="7" t="s">
        <v>669</v>
      </c>
      <c r="C432" s="7"/>
      <c r="D432" s="9" t="s">
        <v>662</v>
      </c>
      <c r="E432" s="43" t="s">
        <v>686</v>
      </c>
      <c r="F432" s="11"/>
      <c r="G432" s="11">
        <v>2000000</v>
      </c>
      <c r="H432" s="6">
        <v>0</v>
      </c>
      <c r="I432" s="6">
        <v>0</v>
      </c>
      <c r="J432" s="11">
        <f t="shared" si="10"/>
        <v>2000000</v>
      </c>
    </row>
    <row r="433" spans="1:10" ht="18.75">
      <c r="A433" s="46"/>
      <c r="B433" s="7" t="s">
        <v>671</v>
      </c>
      <c r="C433" s="7"/>
      <c r="D433" s="9" t="s">
        <v>662</v>
      </c>
      <c r="E433" s="43"/>
      <c r="F433" s="11"/>
      <c r="G433" s="11">
        <v>2000000</v>
      </c>
      <c r="H433" s="6"/>
      <c r="I433" s="6"/>
      <c r="J433" s="11">
        <f t="shared" si="10"/>
        <v>2000000</v>
      </c>
    </row>
    <row r="434" spans="1:10" ht="18.75">
      <c r="A434" s="44" t="s">
        <v>250</v>
      </c>
      <c r="B434" s="7" t="s">
        <v>669</v>
      </c>
      <c r="C434" s="7"/>
      <c r="D434" s="9" t="s">
        <v>662</v>
      </c>
      <c r="E434" s="43" t="s">
        <v>686</v>
      </c>
      <c r="F434" s="11"/>
      <c r="G434" s="11">
        <v>2000000</v>
      </c>
      <c r="H434" s="6">
        <v>0</v>
      </c>
      <c r="I434" s="6">
        <v>0</v>
      </c>
      <c r="J434" s="11">
        <f t="shared" si="10"/>
        <v>2000000</v>
      </c>
    </row>
    <row r="435" spans="1:10" ht="18.75">
      <c r="A435" s="46"/>
      <c r="B435" s="7" t="s">
        <v>671</v>
      </c>
      <c r="C435" s="7"/>
      <c r="D435" s="9" t="s">
        <v>662</v>
      </c>
      <c r="E435" s="43"/>
      <c r="F435" s="11"/>
      <c r="G435" s="11">
        <v>2000000</v>
      </c>
      <c r="H435" s="6"/>
      <c r="I435" s="6"/>
      <c r="J435" s="11">
        <f t="shared" ref="J435:J498" si="11">G435</f>
        <v>2000000</v>
      </c>
    </row>
    <row r="436" spans="1:10" ht="18.75">
      <c r="A436" s="44" t="s">
        <v>251</v>
      </c>
      <c r="B436" s="7" t="s">
        <v>669</v>
      </c>
      <c r="C436" s="7"/>
      <c r="D436" s="9" t="s">
        <v>662</v>
      </c>
      <c r="E436" s="43" t="s">
        <v>686</v>
      </c>
      <c r="F436" s="11"/>
      <c r="G436" s="11">
        <v>2000000</v>
      </c>
      <c r="H436" s="6">
        <v>0</v>
      </c>
      <c r="I436" s="6">
        <v>0</v>
      </c>
      <c r="J436" s="11">
        <f t="shared" si="11"/>
        <v>2000000</v>
      </c>
    </row>
    <row r="437" spans="1:10" ht="18.75">
      <c r="A437" s="46"/>
      <c r="B437" s="7" t="s">
        <v>671</v>
      </c>
      <c r="C437" s="7"/>
      <c r="D437" s="9" t="s">
        <v>662</v>
      </c>
      <c r="E437" s="43"/>
      <c r="F437" s="11"/>
      <c r="G437" s="11">
        <v>2000000</v>
      </c>
      <c r="H437" s="6"/>
      <c r="I437" s="6"/>
      <c r="J437" s="11">
        <f t="shared" si="11"/>
        <v>2000000</v>
      </c>
    </row>
    <row r="438" spans="1:10" ht="18.75">
      <c r="A438" s="44" t="s">
        <v>252</v>
      </c>
      <c r="B438" s="7" t="s">
        <v>669</v>
      </c>
      <c r="C438" s="7"/>
      <c r="D438" s="9" t="s">
        <v>662</v>
      </c>
      <c r="E438" s="43" t="s">
        <v>686</v>
      </c>
      <c r="F438" s="11"/>
      <c r="G438" s="11">
        <v>2000000</v>
      </c>
      <c r="H438" s="6">
        <v>0</v>
      </c>
      <c r="I438" s="6">
        <v>0</v>
      </c>
      <c r="J438" s="11">
        <f t="shared" si="11"/>
        <v>2000000</v>
      </c>
    </row>
    <row r="439" spans="1:10" ht="18.75">
      <c r="A439" s="46"/>
      <c r="B439" s="7" t="s">
        <v>671</v>
      </c>
      <c r="C439" s="7"/>
      <c r="D439" s="9" t="s">
        <v>662</v>
      </c>
      <c r="E439" s="43"/>
      <c r="F439" s="11"/>
      <c r="G439" s="11">
        <v>2000000</v>
      </c>
      <c r="H439" s="6"/>
      <c r="I439" s="6"/>
      <c r="J439" s="11">
        <f t="shared" si="11"/>
        <v>2000000</v>
      </c>
    </row>
    <row r="440" spans="1:10" ht="18.75">
      <c r="A440" s="44" t="s">
        <v>253</v>
      </c>
      <c r="B440" s="7" t="s">
        <v>669</v>
      </c>
      <c r="C440" s="7"/>
      <c r="D440" s="9" t="s">
        <v>662</v>
      </c>
      <c r="E440" s="43" t="s">
        <v>686</v>
      </c>
      <c r="F440" s="11"/>
      <c r="G440" s="11">
        <v>2000000</v>
      </c>
      <c r="H440" s="6">
        <v>0</v>
      </c>
      <c r="I440" s="6">
        <v>0</v>
      </c>
      <c r="J440" s="11">
        <f t="shared" si="11"/>
        <v>2000000</v>
      </c>
    </row>
    <row r="441" spans="1:10" ht="18.75">
      <c r="A441" s="46"/>
      <c r="B441" s="7" t="s">
        <v>671</v>
      </c>
      <c r="C441" s="7"/>
      <c r="D441" s="9" t="s">
        <v>662</v>
      </c>
      <c r="E441" s="43"/>
      <c r="F441" s="11"/>
      <c r="G441" s="11">
        <v>2000000</v>
      </c>
      <c r="H441" s="6"/>
      <c r="I441" s="6"/>
      <c r="J441" s="11">
        <f t="shared" si="11"/>
        <v>2000000</v>
      </c>
    </row>
    <row r="442" spans="1:10" ht="18.75">
      <c r="A442" s="44" t="s">
        <v>254</v>
      </c>
      <c r="B442" s="7" t="s">
        <v>669</v>
      </c>
      <c r="C442" s="7"/>
      <c r="D442" s="9" t="s">
        <v>662</v>
      </c>
      <c r="E442" s="43" t="s">
        <v>686</v>
      </c>
      <c r="F442" s="11"/>
      <c r="G442" s="11">
        <v>2000000</v>
      </c>
      <c r="H442" s="6">
        <v>0</v>
      </c>
      <c r="I442" s="6">
        <v>0</v>
      </c>
      <c r="J442" s="11">
        <f t="shared" si="11"/>
        <v>2000000</v>
      </c>
    </row>
    <row r="443" spans="1:10" ht="18.75">
      <c r="A443" s="46"/>
      <c r="B443" s="7" t="s">
        <v>671</v>
      </c>
      <c r="C443" s="7"/>
      <c r="D443" s="9" t="s">
        <v>662</v>
      </c>
      <c r="E443" s="43"/>
      <c r="F443" s="11"/>
      <c r="G443" s="11">
        <v>2000000</v>
      </c>
      <c r="H443" s="6"/>
      <c r="I443" s="6"/>
      <c r="J443" s="11">
        <f t="shared" si="11"/>
        <v>2000000</v>
      </c>
    </row>
    <row r="444" spans="1:10" ht="18.75">
      <c r="A444" s="44" t="s">
        <v>255</v>
      </c>
      <c r="B444" s="7" t="s">
        <v>669</v>
      </c>
      <c r="C444" s="7"/>
      <c r="D444" s="9" t="s">
        <v>662</v>
      </c>
      <c r="E444" s="43" t="s">
        <v>686</v>
      </c>
      <c r="F444" s="11"/>
      <c r="G444" s="11">
        <v>2000000</v>
      </c>
      <c r="H444" s="6">
        <v>0</v>
      </c>
      <c r="I444" s="6">
        <v>0</v>
      </c>
      <c r="J444" s="11">
        <f t="shared" si="11"/>
        <v>2000000</v>
      </c>
    </row>
    <row r="445" spans="1:10" ht="18.75">
      <c r="A445" s="46"/>
      <c r="B445" s="7" t="s">
        <v>671</v>
      </c>
      <c r="C445" s="7"/>
      <c r="D445" s="9" t="s">
        <v>662</v>
      </c>
      <c r="E445" s="43"/>
      <c r="F445" s="11"/>
      <c r="G445" s="11">
        <v>2000000</v>
      </c>
      <c r="H445" s="6"/>
      <c r="I445" s="6"/>
      <c r="J445" s="11">
        <f t="shared" si="11"/>
        <v>2000000</v>
      </c>
    </row>
    <row r="446" spans="1:10" ht="18.75">
      <c r="A446" s="44" t="s">
        <v>256</v>
      </c>
      <c r="B446" s="7" t="s">
        <v>669</v>
      </c>
      <c r="C446" s="7"/>
      <c r="D446" s="9" t="s">
        <v>662</v>
      </c>
      <c r="E446" s="43" t="s">
        <v>686</v>
      </c>
      <c r="F446" s="11"/>
      <c r="G446" s="11">
        <v>2000000</v>
      </c>
      <c r="H446" s="6">
        <v>0</v>
      </c>
      <c r="I446" s="6">
        <v>0</v>
      </c>
      <c r="J446" s="11">
        <f t="shared" si="11"/>
        <v>2000000</v>
      </c>
    </row>
    <row r="447" spans="1:10" ht="18.75">
      <c r="A447" s="46"/>
      <c r="B447" s="7" t="s">
        <v>671</v>
      </c>
      <c r="C447" s="7"/>
      <c r="D447" s="9" t="s">
        <v>662</v>
      </c>
      <c r="E447" s="43"/>
      <c r="F447" s="11"/>
      <c r="G447" s="11">
        <v>2000000</v>
      </c>
      <c r="H447" s="6"/>
      <c r="I447" s="6"/>
      <c r="J447" s="11">
        <f t="shared" si="11"/>
        <v>2000000</v>
      </c>
    </row>
    <row r="448" spans="1:10" ht="18.75">
      <c r="A448" s="44" t="s">
        <v>257</v>
      </c>
      <c r="B448" s="7" t="s">
        <v>669</v>
      </c>
      <c r="C448" s="7"/>
      <c r="D448" s="9" t="s">
        <v>662</v>
      </c>
      <c r="E448" s="43" t="s">
        <v>686</v>
      </c>
      <c r="F448" s="11"/>
      <c r="G448" s="11">
        <v>2000000</v>
      </c>
      <c r="H448" s="6">
        <v>0</v>
      </c>
      <c r="I448" s="6">
        <v>0</v>
      </c>
      <c r="J448" s="11">
        <f t="shared" si="11"/>
        <v>2000000</v>
      </c>
    </row>
    <row r="449" spans="1:10" ht="18.75">
      <c r="A449" s="46"/>
      <c r="B449" s="7" t="s">
        <v>671</v>
      </c>
      <c r="C449" s="7"/>
      <c r="D449" s="9" t="s">
        <v>662</v>
      </c>
      <c r="E449" s="43"/>
      <c r="F449" s="11"/>
      <c r="G449" s="11">
        <v>2000000</v>
      </c>
      <c r="H449" s="6"/>
      <c r="I449" s="6"/>
      <c r="J449" s="11">
        <f t="shared" si="11"/>
        <v>2000000</v>
      </c>
    </row>
    <row r="450" spans="1:10" ht="18.75">
      <c r="A450" s="44" t="s">
        <v>258</v>
      </c>
      <c r="B450" s="7" t="s">
        <v>669</v>
      </c>
      <c r="C450" s="7"/>
      <c r="D450" s="9" t="s">
        <v>662</v>
      </c>
      <c r="E450" s="43" t="s">
        <v>686</v>
      </c>
      <c r="F450" s="11"/>
      <c r="G450" s="11">
        <v>2000000</v>
      </c>
      <c r="H450" s="6">
        <v>0</v>
      </c>
      <c r="I450" s="6">
        <v>0</v>
      </c>
      <c r="J450" s="11">
        <f t="shared" si="11"/>
        <v>2000000</v>
      </c>
    </row>
    <row r="451" spans="1:10" ht="18.75">
      <c r="A451" s="46"/>
      <c r="B451" s="7" t="s">
        <v>671</v>
      </c>
      <c r="C451" s="7"/>
      <c r="D451" s="9" t="s">
        <v>662</v>
      </c>
      <c r="E451" s="43"/>
      <c r="F451" s="11"/>
      <c r="G451" s="11">
        <v>2000000</v>
      </c>
      <c r="H451" s="6"/>
      <c r="I451" s="6"/>
      <c r="J451" s="11">
        <f t="shared" si="11"/>
        <v>2000000</v>
      </c>
    </row>
    <row r="452" spans="1:10" ht="18.75">
      <c r="A452" s="44" t="s">
        <v>259</v>
      </c>
      <c r="B452" s="7" t="s">
        <v>660</v>
      </c>
      <c r="C452" s="8" t="s">
        <v>683</v>
      </c>
      <c r="D452" s="9" t="s">
        <v>662</v>
      </c>
      <c r="E452" s="43" t="s">
        <v>687</v>
      </c>
      <c r="F452" s="16" t="s">
        <v>676</v>
      </c>
      <c r="G452" s="11">
        <v>2451293</v>
      </c>
      <c r="H452" s="6">
        <v>0</v>
      </c>
      <c r="I452" s="6">
        <v>0</v>
      </c>
      <c r="J452" s="11">
        <f t="shared" si="11"/>
        <v>2451293</v>
      </c>
    </row>
    <row r="453" spans="1:10" ht="18.75">
      <c r="A453" s="45"/>
      <c r="B453" s="7" t="s">
        <v>660</v>
      </c>
      <c r="C453" s="8" t="s">
        <v>684</v>
      </c>
      <c r="D453" s="9" t="s">
        <v>662</v>
      </c>
      <c r="E453" s="43"/>
      <c r="F453" s="16" t="s">
        <v>676</v>
      </c>
      <c r="G453" s="11">
        <v>2920694</v>
      </c>
      <c r="H453" s="6"/>
      <c r="I453" s="6"/>
      <c r="J453" s="11">
        <f t="shared" si="11"/>
        <v>2920694</v>
      </c>
    </row>
    <row r="454" spans="1:10" ht="18.75">
      <c r="A454" s="45"/>
      <c r="B454" s="7" t="s">
        <v>672</v>
      </c>
      <c r="C454" s="7"/>
      <c r="D454" s="9" t="s">
        <v>662</v>
      </c>
      <c r="E454" s="43"/>
      <c r="F454" s="12"/>
      <c r="G454" s="11">
        <v>2000000</v>
      </c>
      <c r="H454" s="6"/>
      <c r="I454" s="6"/>
      <c r="J454" s="11">
        <f t="shared" si="11"/>
        <v>2000000</v>
      </c>
    </row>
    <row r="455" spans="1:10" ht="18.75">
      <c r="A455" s="46"/>
      <c r="B455" s="7" t="s">
        <v>673</v>
      </c>
      <c r="C455" s="7"/>
      <c r="D455" s="9" t="s">
        <v>662</v>
      </c>
      <c r="E455" s="43"/>
      <c r="F455" s="11"/>
      <c r="G455" s="11">
        <v>3000000</v>
      </c>
      <c r="H455" s="6"/>
      <c r="I455" s="6"/>
      <c r="J455" s="11">
        <f t="shared" si="11"/>
        <v>3000000</v>
      </c>
    </row>
    <row r="456" spans="1:10" ht="18.75">
      <c r="A456" s="44" t="s">
        <v>260</v>
      </c>
      <c r="B456" s="7" t="s">
        <v>669</v>
      </c>
      <c r="C456" s="7" t="s">
        <v>670</v>
      </c>
      <c r="D456" s="9" t="s">
        <v>662</v>
      </c>
      <c r="E456" s="43" t="s">
        <v>686</v>
      </c>
      <c r="F456" s="11">
        <v>341.6</v>
      </c>
      <c r="G456" s="11">
        <f>F456*4780+(F456*4780*4.6/100)+50000</f>
        <v>1757959.0079999999</v>
      </c>
      <c r="H456" s="6">
        <v>0</v>
      </c>
      <c r="I456" s="6">
        <v>0</v>
      </c>
      <c r="J456" s="11">
        <f t="shared" si="11"/>
        <v>1757959.0079999999</v>
      </c>
    </row>
    <row r="457" spans="1:10" ht="18.75">
      <c r="A457" s="46"/>
      <c r="B457" s="7" t="s">
        <v>671</v>
      </c>
      <c r="C457" s="7"/>
      <c r="D457" s="9" t="s">
        <v>662</v>
      </c>
      <c r="E457" s="43"/>
      <c r="F457" s="11"/>
      <c r="G457" s="11">
        <v>2000000</v>
      </c>
      <c r="H457" s="6"/>
      <c r="I457" s="6"/>
      <c r="J457" s="11">
        <f t="shared" si="11"/>
        <v>2000000</v>
      </c>
    </row>
    <row r="458" spans="1:10" ht="18.75">
      <c r="A458" s="44" t="s">
        <v>261</v>
      </c>
      <c r="B458" s="7" t="s">
        <v>669</v>
      </c>
      <c r="C458" s="7"/>
      <c r="D458" s="9" t="s">
        <v>662</v>
      </c>
      <c r="E458" s="43" t="s">
        <v>686</v>
      </c>
      <c r="F458" s="11"/>
      <c r="G458" s="11">
        <v>2000000</v>
      </c>
      <c r="H458" s="6">
        <v>0</v>
      </c>
      <c r="I458" s="6">
        <v>0</v>
      </c>
      <c r="J458" s="11">
        <f t="shared" si="11"/>
        <v>2000000</v>
      </c>
    </row>
    <row r="459" spans="1:10" ht="18.75">
      <c r="A459" s="46"/>
      <c r="B459" s="7" t="s">
        <v>671</v>
      </c>
      <c r="C459" s="7"/>
      <c r="D459" s="9" t="s">
        <v>662</v>
      </c>
      <c r="E459" s="43"/>
      <c r="F459" s="11"/>
      <c r="G459" s="11">
        <v>2000000</v>
      </c>
      <c r="H459" s="6"/>
      <c r="I459" s="6"/>
      <c r="J459" s="11">
        <f t="shared" si="11"/>
        <v>2000000</v>
      </c>
    </row>
    <row r="460" spans="1:10" ht="18.75">
      <c r="A460" s="44" t="s">
        <v>262</v>
      </c>
      <c r="B460" s="7" t="s">
        <v>669</v>
      </c>
      <c r="C460" s="7"/>
      <c r="D460" s="9" t="s">
        <v>662</v>
      </c>
      <c r="E460" s="43" t="s">
        <v>686</v>
      </c>
      <c r="F460" s="11"/>
      <c r="G460" s="11">
        <v>2000000</v>
      </c>
      <c r="H460" s="6">
        <v>0</v>
      </c>
      <c r="I460" s="6">
        <v>0</v>
      </c>
      <c r="J460" s="11">
        <f t="shared" si="11"/>
        <v>2000000</v>
      </c>
    </row>
    <row r="461" spans="1:10" ht="18.75">
      <c r="A461" s="46"/>
      <c r="B461" s="7" t="s">
        <v>671</v>
      </c>
      <c r="C461" s="7"/>
      <c r="D461" s="9" t="s">
        <v>662</v>
      </c>
      <c r="E461" s="43"/>
      <c r="F461" s="11"/>
      <c r="G461" s="11">
        <v>2000000</v>
      </c>
      <c r="H461" s="6"/>
      <c r="I461" s="6"/>
      <c r="J461" s="11">
        <f t="shared" si="11"/>
        <v>2000000</v>
      </c>
    </row>
    <row r="462" spans="1:10" ht="18.75">
      <c r="A462" s="44" t="s">
        <v>263</v>
      </c>
      <c r="B462" s="7" t="s">
        <v>669</v>
      </c>
      <c r="C462" s="7"/>
      <c r="D462" s="9" t="s">
        <v>662</v>
      </c>
      <c r="E462" s="43" t="s">
        <v>686</v>
      </c>
      <c r="F462" s="11"/>
      <c r="G462" s="11">
        <v>2000000</v>
      </c>
      <c r="H462" s="6">
        <v>0</v>
      </c>
      <c r="I462" s="6">
        <v>0</v>
      </c>
      <c r="J462" s="11">
        <f t="shared" si="11"/>
        <v>2000000</v>
      </c>
    </row>
    <row r="463" spans="1:10" ht="18.75">
      <c r="A463" s="46"/>
      <c r="B463" s="7" t="s">
        <v>671</v>
      </c>
      <c r="C463" s="7"/>
      <c r="D463" s="9" t="s">
        <v>662</v>
      </c>
      <c r="E463" s="43"/>
      <c r="F463" s="11"/>
      <c r="G463" s="11">
        <v>2000000</v>
      </c>
      <c r="H463" s="6"/>
      <c r="I463" s="6"/>
      <c r="J463" s="11">
        <f t="shared" si="11"/>
        <v>2000000</v>
      </c>
    </row>
    <row r="464" spans="1:10" ht="18.75">
      <c r="A464" s="44" t="s">
        <v>264</v>
      </c>
      <c r="B464" s="7" t="s">
        <v>669</v>
      </c>
      <c r="C464" s="7"/>
      <c r="D464" s="9" t="s">
        <v>662</v>
      </c>
      <c r="E464" s="43" t="s">
        <v>686</v>
      </c>
      <c r="F464" s="11"/>
      <c r="G464" s="11">
        <v>2000000</v>
      </c>
      <c r="H464" s="6">
        <v>0</v>
      </c>
      <c r="I464" s="6">
        <v>0</v>
      </c>
      <c r="J464" s="11">
        <f t="shared" si="11"/>
        <v>2000000</v>
      </c>
    </row>
    <row r="465" spans="1:10" ht="18.75">
      <c r="A465" s="46"/>
      <c r="B465" s="7" t="s">
        <v>671</v>
      </c>
      <c r="C465" s="7"/>
      <c r="D465" s="9" t="s">
        <v>662</v>
      </c>
      <c r="E465" s="43"/>
      <c r="F465" s="11"/>
      <c r="G465" s="11">
        <v>2000000</v>
      </c>
      <c r="H465" s="6"/>
      <c r="I465" s="6"/>
      <c r="J465" s="11">
        <f t="shared" si="11"/>
        <v>2000000</v>
      </c>
    </row>
    <row r="466" spans="1:10" ht="18.75">
      <c r="A466" s="44" t="s">
        <v>265</v>
      </c>
      <c r="B466" s="7" t="s">
        <v>669</v>
      </c>
      <c r="C466" s="7" t="s">
        <v>670</v>
      </c>
      <c r="D466" s="9" t="s">
        <v>662</v>
      </c>
      <c r="E466" s="43" t="s">
        <v>686</v>
      </c>
      <c r="F466" s="11">
        <v>431</v>
      </c>
      <c r="G466" s="11">
        <f>F466*4780+(F466*4780*4.6/100)+50000</f>
        <v>2204948.2799999998</v>
      </c>
      <c r="H466" s="6">
        <v>0</v>
      </c>
      <c r="I466" s="6">
        <v>0</v>
      </c>
      <c r="J466" s="11">
        <f t="shared" si="11"/>
        <v>2204948.2799999998</v>
      </c>
    </row>
    <row r="467" spans="1:10" ht="18.75">
      <c r="A467" s="46"/>
      <c r="B467" s="7" t="s">
        <v>671</v>
      </c>
      <c r="C467" s="7"/>
      <c r="D467" s="9" t="s">
        <v>662</v>
      </c>
      <c r="E467" s="43"/>
      <c r="F467" s="11">
        <v>388</v>
      </c>
      <c r="G467" s="11">
        <f>F467*4320+(F467*4320*4.6/100)+50000</f>
        <v>1803263.3599999999</v>
      </c>
      <c r="H467" s="6"/>
      <c r="I467" s="6"/>
      <c r="J467" s="11">
        <f t="shared" si="11"/>
        <v>1803263.3599999999</v>
      </c>
    </row>
    <row r="468" spans="1:10" ht="18.75">
      <c r="A468" s="21" t="s">
        <v>266</v>
      </c>
      <c r="B468" s="7" t="s">
        <v>674</v>
      </c>
      <c r="C468" s="7"/>
      <c r="D468" s="9" t="s">
        <v>662</v>
      </c>
      <c r="E468" s="24" t="s">
        <v>686</v>
      </c>
      <c r="F468" s="12"/>
      <c r="G468" s="11">
        <v>3000000</v>
      </c>
      <c r="H468" s="6">
        <v>0</v>
      </c>
      <c r="I468" s="6">
        <v>0</v>
      </c>
      <c r="J468" s="11">
        <f t="shared" si="11"/>
        <v>3000000</v>
      </c>
    </row>
    <row r="469" spans="1:10" ht="18.75">
      <c r="A469" s="44" t="s">
        <v>267</v>
      </c>
      <c r="B469" s="7" t="s">
        <v>669</v>
      </c>
      <c r="C469" s="7" t="s">
        <v>675</v>
      </c>
      <c r="D469" s="9" t="s">
        <v>662</v>
      </c>
      <c r="E469" s="43" t="s">
        <v>686</v>
      </c>
      <c r="F469" s="11">
        <v>655.29999999999995</v>
      </c>
      <c r="G469" s="11">
        <f>F469*3319+(F469*3319*4.6/100)+50000</f>
        <v>2324987.9721999997</v>
      </c>
      <c r="H469" s="6">
        <v>0</v>
      </c>
      <c r="I469" s="6">
        <v>0</v>
      </c>
      <c r="J469" s="11">
        <f t="shared" si="11"/>
        <v>2324987.9721999997</v>
      </c>
    </row>
    <row r="470" spans="1:10" ht="18.75">
      <c r="A470" s="46"/>
      <c r="B470" s="7" t="s">
        <v>671</v>
      </c>
      <c r="C470" s="7"/>
      <c r="D470" s="9" t="s">
        <v>662</v>
      </c>
      <c r="E470" s="43"/>
      <c r="F470" s="11">
        <v>1470</v>
      </c>
      <c r="G470" s="11">
        <f>F470*4320+(F470*4320*4.6/100)+50000</f>
        <v>6692518.4000000004</v>
      </c>
      <c r="H470" s="6"/>
      <c r="I470" s="6"/>
      <c r="J470" s="11">
        <f t="shared" si="11"/>
        <v>6692518.4000000004</v>
      </c>
    </row>
    <row r="471" spans="1:10" ht="18.75">
      <c r="A471" s="21" t="s">
        <v>268</v>
      </c>
      <c r="B471" s="7" t="s">
        <v>674</v>
      </c>
      <c r="C471" s="7"/>
      <c r="D471" s="9" t="s">
        <v>662</v>
      </c>
      <c r="E471" s="24" t="s">
        <v>686</v>
      </c>
      <c r="F471" s="12"/>
      <c r="G471" s="11">
        <v>3000000</v>
      </c>
      <c r="H471" s="6">
        <v>0</v>
      </c>
      <c r="I471" s="6">
        <v>0</v>
      </c>
      <c r="J471" s="11">
        <f t="shared" si="11"/>
        <v>3000000</v>
      </c>
    </row>
    <row r="472" spans="1:10" ht="18.75">
      <c r="A472" s="21" t="s">
        <v>269</v>
      </c>
      <c r="B472" s="7" t="s">
        <v>674</v>
      </c>
      <c r="C472" s="7"/>
      <c r="D472" s="9" t="s">
        <v>662</v>
      </c>
      <c r="E472" s="24" t="s">
        <v>686</v>
      </c>
      <c r="F472" s="12"/>
      <c r="G472" s="11">
        <v>3000000</v>
      </c>
      <c r="H472" s="6">
        <v>0</v>
      </c>
      <c r="I472" s="6">
        <v>0</v>
      </c>
      <c r="J472" s="11">
        <f t="shared" si="11"/>
        <v>3000000</v>
      </c>
    </row>
    <row r="473" spans="1:10" ht="18.75">
      <c r="A473" s="21" t="s">
        <v>270</v>
      </c>
      <c r="B473" s="7" t="s">
        <v>674</v>
      </c>
      <c r="C473" s="7"/>
      <c r="D473" s="9" t="s">
        <v>662</v>
      </c>
      <c r="E473" s="24" t="s">
        <v>686</v>
      </c>
      <c r="F473" s="12"/>
      <c r="G473" s="11">
        <v>3000000</v>
      </c>
      <c r="H473" s="6">
        <v>0</v>
      </c>
      <c r="I473" s="6">
        <v>0</v>
      </c>
      <c r="J473" s="11">
        <f t="shared" si="11"/>
        <v>3000000</v>
      </c>
    </row>
    <row r="474" spans="1:10" ht="18.75">
      <c r="A474" s="21" t="s">
        <v>271</v>
      </c>
      <c r="B474" s="7" t="s">
        <v>660</v>
      </c>
      <c r="C474" s="8" t="s">
        <v>661</v>
      </c>
      <c r="D474" s="9" t="s">
        <v>662</v>
      </c>
      <c r="E474" s="24" t="s">
        <v>686</v>
      </c>
      <c r="F474" s="16">
        <v>1</v>
      </c>
      <c r="G474" s="11">
        <v>2328194</v>
      </c>
      <c r="H474" s="6">
        <v>0</v>
      </c>
      <c r="I474" s="6">
        <v>0</v>
      </c>
      <c r="J474" s="11">
        <f t="shared" si="11"/>
        <v>2328194</v>
      </c>
    </row>
    <row r="475" spans="1:10" ht="18.75">
      <c r="A475" s="21" t="s">
        <v>272</v>
      </c>
      <c r="B475" s="7" t="s">
        <v>674</v>
      </c>
      <c r="C475" s="7"/>
      <c r="D475" s="9" t="s">
        <v>662</v>
      </c>
      <c r="E475" s="24" t="s">
        <v>686</v>
      </c>
      <c r="F475" s="12"/>
      <c r="G475" s="11">
        <v>3000000</v>
      </c>
      <c r="H475" s="6">
        <v>0</v>
      </c>
      <c r="I475" s="6">
        <v>0</v>
      </c>
      <c r="J475" s="11">
        <f t="shared" si="11"/>
        <v>3000000</v>
      </c>
    </row>
    <row r="476" spans="1:10" ht="18.75">
      <c r="A476" s="21" t="s">
        <v>273</v>
      </c>
      <c r="B476" s="7" t="s">
        <v>674</v>
      </c>
      <c r="C476" s="7"/>
      <c r="D476" s="9" t="s">
        <v>662</v>
      </c>
      <c r="E476" s="24" t="s">
        <v>686</v>
      </c>
      <c r="F476" s="12"/>
      <c r="G476" s="11">
        <v>3000000</v>
      </c>
      <c r="H476" s="6">
        <v>0</v>
      </c>
      <c r="I476" s="6">
        <v>0</v>
      </c>
      <c r="J476" s="11">
        <f t="shared" si="11"/>
        <v>3000000</v>
      </c>
    </row>
    <row r="477" spans="1:10" ht="18.75">
      <c r="A477" s="21" t="s">
        <v>274</v>
      </c>
      <c r="B477" s="7" t="s">
        <v>674</v>
      </c>
      <c r="C477" s="7"/>
      <c r="D477" s="9" t="s">
        <v>662</v>
      </c>
      <c r="E477" s="24" t="s">
        <v>686</v>
      </c>
      <c r="F477" s="12"/>
      <c r="G477" s="11">
        <v>3000000</v>
      </c>
      <c r="H477" s="6">
        <v>0</v>
      </c>
      <c r="I477" s="6">
        <v>0</v>
      </c>
      <c r="J477" s="11">
        <f t="shared" si="11"/>
        <v>3000000</v>
      </c>
    </row>
    <row r="478" spans="1:10" ht="18.75">
      <c r="A478" s="21" t="s">
        <v>275</v>
      </c>
      <c r="B478" s="7" t="s">
        <v>674</v>
      </c>
      <c r="C478" s="7"/>
      <c r="D478" s="9" t="s">
        <v>662</v>
      </c>
      <c r="E478" s="24" t="s">
        <v>686</v>
      </c>
      <c r="F478" s="12"/>
      <c r="G478" s="11">
        <v>3000000</v>
      </c>
      <c r="H478" s="6">
        <v>0</v>
      </c>
      <c r="I478" s="6">
        <v>0</v>
      </c>
      <c r="J478" s="11">
        <f t="shared" si="11"/>
        <v>3000000</v>
      </c>
    </row>
    <row r="479" spans="1:10" ht="18.75">
      <c r="A479" s="21" t="s">
        <v>276</v>
      </c>
      <c r="B479" s="7" t="s">
        <v>674</v>
      </c>
      <c r="C479" s="7"/>
      <c r="D479" s="9" t="s">
        <v>662</v>
      </c>
      <c r="E479" s="24" t="s">
        <v>686</v>
      </c>
      <c r="F479" s="12"/>
      <c r="G479" s="11">
        <v>3000000</v>
      </c>
      <c r="H479" s="6">
        <v>0</v>
      </c>
      <c r="I479" s="6">
        <v>0</v>
      </c>
      <c r="J479" s="11">
        <f t="shared" si="11"/>
        <v>3000000</v>
      </c>
    </row>
    <row r="480" spans="1:10" ht="18.75">
      <c r="A480" s="21" t="s">
        <v>277</v>
      </c>
      <c r="B480" s="7" t="s">
        <v>674</v>
      </c>
      <c r="C480" s="7"/>
      <c r="D480" s="9" t="s">
        <v>662</v>
      </c>
      <c r="E480" s="24" t="s">
        <v>686</v>
      </c>
      <c r="F480" s="12"/>
      <c r="G480" s="11">
        <v>3000000</v>
      </c>
      <c r="H480" s="6">
        <v>0</v>
      </c>
      <c r="I480" s="6">
        <v>0</v>
      </c>
      <c r="J480" s="11">
        <f t="shared" si="11"/>
        <v>3000000</v>
      </c>
    </row>
    <row r="481" spans="1:10" ht="18.75">
      <c r="A481" s="21" t="s">
        <v>278</v>
      </c>
      <c r="B481" s="7" t="s">
        <v>674</v>
      </c>
      <c r="C481" s="7"/>
      <c r="D481" s="9" t="s">
        <v>662</v>
      </c>
      <c r="E481" s="24" t="s">
        <v>686</v>
      </c>
      <c r="F481" s="12"/>
      <c r="G481" s="11">
        <v>3000000</v>
      </c>
      <c r="H481" s="6">
        <v>0</v>
      </c>
      <c r="I481" s="6">
        <v>0</v>
      </c>
      <c r="J481" s="11">
        <f t="shared" si="11"/>
        <v>3000000</v>
      </c>
    </row>
    <row r="482" spans="1:10" ht="18.75">
      <c r="A482" s="21" t="s">
        <v>279</v>
      </c>
      <c r="B482" s="7" t="s">
        <v>674</v>
      </c>
      <c r="C482" s="7"/>
      <c r="D482" s="9" t="s">
        <v>662</v>
      </c>
      <c r="E482" s="24" t="s">
        <v>686</v>
      </c>
      <c r="F482" s="12"/>
      <c r="G482" s="11">
        <v>3000000</v>
      </c>
      <c r="H482" s="6">
        <v>0</v>
      </c>
      <c r="I482" s="6">
        <v>0</v>
      </c>
      <c r="J482" s="11">
        <f t="shared" si="11"/>
        <v>3000000</v>
      </c>
    </row>
    <row r="483" spans="1:10" ht="18.75">
      <c r="A483" s="21" t="s">
        <v>280</v>
      </c>
      <c r="B483" s="7" t="s">
        <v>674</v>
      </c>
      <c r="C483" s="7"/>
      <c r="D483" s="9" t="s">
        <v>662</v>
      </c>
      <c r="E483" s="24" t="s">
        <v>686</v>
      </c>
      <c r="F483" s="12"/>
      <c r="G483" s="11">
        <v>3000000</v>
      </c>
      <c r="H483" s="6">
        <v>0</v>
      </c>
      <c r="I483" s="6">
        <v>0</v>
      </c>
      <c r="J483" s="11">
        <f t="shared" si="11"/>
        <v>3000000</v>
      </c>
    </row>
    <row r="484" spans="1:10" ht="18.75">
      <c r="A484" s="21" t="s">
        <v>281</v>
      </c>
      <c r="B484" s="7" t="s">
        <v>674</v>
      </c>
      <c r="C484" s="7"/>
      <c r="D484" s="9" t="s">
        <v>662</v>
      </c>
      <c r="E484" s="24" t="s">
        <v>686</v>
      </c>
      <c r="F484" s="12"/>
      <c r="G484" s="11">
        <v>3000000</v>
      </c>
      <c r="H484" s="6">
        <v>0</v>
      </c>
      <c r="I484" s="6">
        <v>0</v>
      </c>
      <c r="J484" s="11">
        <f t="shared" si="11"/>
        <v>3000000</v>
      </c>
    </row>
    <row r="485" spans="1:10" ht="18.75">
      <c r="A485" s="21" t="s">
        <v>282</v>
      </c>
      <c r="B485" s="7" t="s">
        <v>673</v>
      </c>
      <c r="C485" s="7"/>
      <c r="D485" s="9" t="s">
        <v>662</v>
      </c>
      <c r="E485" s="24" t="s">
        <v>686</v>
      </c>
      <c r="F485" s="12"/>
      <c r="G485" s="11">
        <v>3000000</v>
      </c>
      <c r="H485" s="6">
        <v>0</v>
      </c>
      <c r="I485" s="6">
        <v>0</v>
      </c>
      <c r="J485" s="11">
        <f t="shared" si="11"/>
        <v>3000000</v>
      </c>
    </row>
    <row r="486" spans="1:10" ht="18.75">
      <c r="A486" s="21" t="s">
        <v>283</v>
      </c>
      <c r="B486" s="7" t="s">
        <v>674</v>
      </c>
      <c r="C486" s="7"/>
      <c r="D486" s="9" t="s">
        <v>662</v>
      </c>
      <c r="E486" s="24" t="s">
        <v>686</v>
      </c>
      <c r="F486" s="12"/>
      <c r="G486" s="11">
        <v>3000000</v>
      </c>
      <c r="H486" s="6">
        <v>0</v>
      </c>
      <c r="I486" s="6">
        <v>0</v>
      </c>
      <c r="J486" s="11">
        <f t="shared" si="11"/>
        <v>3000000</v>
      </c>
    </row>
    <row r="487" spans="1:10" ht="18.75">
      <c r="A487" s="21" t="s">
        <v>284</v>
      </c>
      <c r="B487" s="7" t="s">
        <v>674</v>
      </c>
      <c r="C487" s="7"/>
      <c r="D487" s="9" t="s">
        <v>662</v>
      </c>
      <c r="E487" s="24" t="s">
        <v>686</v>
      </c>
      <c r="F487" s="12"/>
      <c r="G487" s="11">
        <v>3000000</v>
      </c>
      <c r="H487" s="6">
        <v>0</v>
      </c>
      <c r="I487" s="6">
        <v>0</v>
      </c>
      <c r="J487" s="11">
        <f t="shared" si="11"/>
        <v>3000000</v>
      </c>
    </row>
    <row r="488" spans="1:10" ht="18.75">
      <c r="A488" s="21" t="s">
        <v>285</v>
      </c>
      <c r="B488" s="7" t="s">
        <v>674</v>
      </c>
      <c r="C488" s="7"/>
      <c r="D488" s="9" t="s">
        <v>662</v>
      </c>
      <c r="E488" s="24" t="s">
        <v>686</v>
      </c>
      <c r="F488" s="12"/>
      <c r="G488" s="11">
        <v>3000000</v>
      </c>
      <c r="H488" s="6">
        <v>0</v>
      </c>
      <c r="I488" s="6">
        <v>0</v>
      </c>
      <c r="J488" s="11">
        <f t="shared" si="11"/>
        <v>3000000</v>
      </c>
    </row>
    <row r="489" spans="1:10" ht="18.75">
      <c r="A489" s="21" t="s">
        <v>286</v>
      </c>
      <c r="B489" s="7" t="s">
        <v>674</v>
      </c>
      <c r="C489" s="7"/>
      <c r="D489" s="9" t="s">
        <v>662</v>
      </c>
      <c r="E489" s="24" t="s">
        <v>686</v>
      </c>
      <c r="F489" s="12"/>
      <c r="G489" s="11">
        <v>3000000</v>
      </c>
      <c r="H489" s="6">
        <v>0</v>
      </c>
      <c r="I489" s="6">
        <v>0</v>
      </c>
      <c r="J489" s="11">
        <f t="shared" si="11"/>
        <v>3000000</v>
      </c>
    </row>
    <row r="490" spans="1:10" ht="18.75">
      <c r="A490" s="44" t="s">
        <v>287</v>
      </c>
      <c r="B490" s="7" t="s">
        <v>669</v>
      </c>
      <c r="C490" s="7"/>
      <c r="D490" s="9" t="s">
        <v>662</v>
      </c>
      <c r="E490" s="43" t="s">
        <v>686</v>
      </c>
      <c r="F490" s="11"/>
      <c r="G490" s="11">
        <v>2000000</v>
      </c>
      <c r="H490" s="6">
        <v>0</v>
      </c>
      <c r="I490" s="6">
        <v>0</v>
      </c>
      <c r="J490" s="11">
        <f t="shared" si="11"/>
        <v>2000000</v>
      </c>
    </row>
    <row r="491" spans="1:10" ht="18.75">
      <c r="A491" s="46"/>
      <c r="B491" s="7" t="s">
        <v>671</v>
      </c>
      <c r="C491" s="7"/>
      <c r="D491" s="9" t="s">
        <v>662</v>
      </c>
      <c r="E491" s="43"/>
      <c r="F491" s="11"/>
      <c r="G491" s="11">
        <v>2000000</v>
      </c>
      <c r="H491" s="6"/>
      <c r="I491" s="6"/>
      <c r="J491" s="11">
        <f t="shared" si="11"/>
        <v>2000000</v>
      </c>
    </row>
    <row r="492" spans="1:10" ht="18.75">
      <c r="A492" s="21" t="s">
        <v>288</v>
      </c>
      <c r="B492" s="7" t="s">
        <v>674</v>
      </c>
      <c r="C492" s="7"/>
      <c r="D492" s="9" t="s">
        <v>662</v>
      </c>
      <c r="E492" s="24" t="s">
        <v>686</v>
      </c>
      <c r="F492" s="12"/>
      <c r="G492" s="11">
        <v>3000000</v>
      </c>
      <c r="H492" s="6">
        <v>0</v>
      </c>
      <c r="I492" s="6">
        <v>0</v>
      </c>
      <c r="J492" s="11">
        <f t="shared" si="11"/>
        <v>3000000</v>
      </c>
    </row>
    <row r="493" spans="1:10" ht="18.75">
      <c r="A493" s="21" t="s">
        <v>289</v>
      </c>
      <c r="B493" s="7" t="s">
        <v>674</v>
      </c>
      <c r="C493" s="7"/>
      <c r="D493" s="9" t="s">
        <v>662</v>
      </c>
      <c r="E493" s="24" t="s">
        <v>686</v>
      </c>
      <c r="F493" s="12"/>
      <c r="G493" s="11">
        <v>3000000</v>
      </c>
      <c r="H493" s="6">
        <v>0</v>
      </c>
      <c r="I493" s="6">
        <v>0</v>
      </c>
      <c r="J493" s="11">
        <f t="shared" si="11"/>
        <v>3000000</v>
      </c>
    </row>
    <row r="494" spans="1:10" ht="18.75">
      <c r="A494" s="21" t="s">
        <v>290</v>
      </c>
      <c r="B494" s="7" t="s">
        <v>674</v>
      </c>
      <c r="C494" s="7"/>
      <c r="D494" s="9" t="s">
        <v>662</v>
      </c>
      <c r="E494" s="24" t="s">
        <v>686</v>
      </c>
      <c r="F494" s="12"/>
      <c r="G494" s="11">
        <v>3000000</v>
      </c>
      <c r="H494" s="6">
        <v>0</v>
      </c>
      <c r="I494" s="6">
        <v>0</v>
      </c>
      <c r="J494" s="11">
        <f t="shared" si="11"/>
        <v>3000000</v>
      </c>
    </row>
    <row r="495" spans="1:10" ht="18.75">
      <c r="A495" s="21" t="s">
        <v>291</v>
      </c>
      <c r="B495" s="7" t="s">
        <v>674</v>
      </c>
      <c r="C495" s="7"/>
      <c r="D495" s="9" t="s">
        <v>662</v>
      </c>
      <c r="E495" s="24" t="s">
        <v>686</v>
      </c>
      <c r="F495" s="12"/>
      <c r="G495" s="11">
        <v>3000000</v>
      </c>
      <c r="H495" s="6">
        <v>0</v>
      </c>
      <c r="I495" s="6">
        <v>0</v>
      </c>
      <c r="J495" s="11">
        <f t="shared" si="11"/>
        <v>3000000</v>
      </c>
    </row>
    <row r="496" spans="1:10" ht="18.75">
      <c r="A496" s="21" t="s">
        <v>292</v>
      </c>
      <c r="B496" s="7" t="s">
        <v>674</v>
      </c>
      <c r="C496" s="7"/>
      <c r="D496" s="9" t="s">
        <v>662</v>
      </c>
      <c r="E496" s="24" t="s">
        <v>686</v>
      </c>
      <c r="F496" s="12"/>
      <c r="G496" s="11">
        <v>3000000</v>
      </c>
      <c r="H496" s="6">
        <v>0</v>
      </c>
      <c r="I496" s="6">
        <v>0</v>
      </c>
      <c r="J496" s="11">
        <f t="shared" si="11"/>
        <v>3000000</v>
      </c>
    </row>
    <row r="497" spans="1:10" ht="18.75">
      <c r="A497" s="21" t="s">
        <v>293</v>
      </c>
      <c r="B497" s="7" t="s">
        <v>674</v>
      </c>
      <c r="C497" s="7"/>
      <c r="D497" s="9" t="s">
        <v>662</v>
      </c>
      <c r="E497" s="24" t="s">
        <v>686</v>
      </c>
      <c r="F497" s="12"/>
      <c r="G497" s="11">
        <v>3000000</v>
      </c>
      <c r="H497" s="6">
        <v>0</v>
      </c>
      <c r="I497" s="6">
        <v>0</v>
      </c>
      <c r="J497" s="11">
        <f t="shared" si="11"/>
        <v>3000000</v>
      </c>
    </row>
    <row r="498" spans="1:10" ht="18.75">
      <c r="A498" s="44" t="s">
        <v>294</v>
      </c>
      <c r="B498" s="7" t="s">
        <v>669</v>
      </c>
      <c r="C498" s="7" t="s">
        <v>670</v>
      </c>
      <c r="D498" s="9" t="s">
        <v>662</v>
      </c>
      <c r="E498" s="43" t="s">
        <v>686</v>
      </c>
      <c r="F498" s="11">
        <v>346</v>
      </c>
      <c r="G498" s="11">
        <f>F498*4780+(F498*4780*4.6/100)+50000</f>
        <v>1779958.48</v>
      </c>
      <c r="H498" s="6">
        <v>0</v>
      </c>
      <c r="I498" s="6">
        <v>0</v>
      </c>
      <c r="J498" s="11">
        <f t="shared" si="11"/>
        <v>1779958.48</v>
      </c>
    </row>
    <row r="499" spans="1:10" ht="18.75">
      <c r="A499" s="46"/>
      <c r="B499" s="7" t="s">
        <v>671</v>
      </c>
      <c r="C499" s="7"/>
      <c r="D499" s="9" t="s">
        <v>662</v>
      </c>
      <c r="E499" s="43"/>
      <c r="F499" s="11">
        <v>230</v>
      </c>
      <c r="G499" s="11">
        <f>F499*4320+(F499*4320*4.6/100)+50000</f>
        <v>1089305.6000000001</v>
      </c>
      <c r="H499" s="6"/>
      <c r="I499" s="6"/>
      <c r="J499" s="11">
        <f t="shared" ref="J499:J562" si="12">G499</f>
        <v>1089305.6000000001</v>
      </c>
    </row>
    <row r="500" spans="1:10" ht="18.75">
      <c r="A500" s="44" t="s">
        <v>295</v>
      </c>
      <c r="B500" s="7" t="s">
        <v>669</v>
      </c>
      <c r="C500" s="7" t="s">
        <v>670</v>
      </c>
      <c r="D500" s="9" t="s">
        <v>662</v>
      </c>
      <c r="E500" s="43" t="s">
        <v>686</v>
      </c>
      <c r="F500" s="11">
        <v>1030</v>
      </c>
      <c r="G500" s="11">
        <f>F500*4780+(F500*4780*4.6/100)+50000</f>
        <v>5199876.4000000004</v>
      </c>
      <c r="H500" s="6">
        <v>0</v>
      </c>
      <c r="I500" s="6">
        <v>0</v>
      </c>
      <c r="J500" s="11">
        <f t="shared" si="12"/>
        <v>5199876.4000000004</v>
      </c>
    </row>
    <row r="501" spans="1:10" ht="18.75">
      <c r="A501" s="46"/>
      <c r="B501" s="7" t="s">
        <v>671</v>
      </c>
      <c r="C501" s="7"/>
      <c r="D501" s="9" t="s">
        <v>662</v>
      </c>
      <c r="E501" s="43"/>
      <c r="F501" s="11">
        <v>600</v>
      </c>
      <c r="G501" s="11">
        <f>F501*4320+(F501*4320*4.6/100)+50000</f>
        <v>2761232</v>
      </c>
      <c r="H501" s="6"/>
      <c r="I501" s="6"/>
      <c r="J501" s="11">
        <f t="shared" si="12"/>
        <v>2761232</v>
      </c>
    </row>
    <row r="502" spans="1:10" ht="18.75">
      <c r="A502" s="44" t="s">
        <v>296</v>
      </c>
      <c r="B502" s="7" t="s">
        <v>669</v>
      </c>
      <c r="C502" s="7"/>
      <c r="D502" s="9" t="s">
        <v>662</v>
      </c>
      <c r="E502" s="43" t="s">
        <v>686</v>
      </c>
      <c r="F502" s="11"/>
      <c r="G502" s="11">
        <v>2000000</v>
      </c>
      <c r="H502" s="6">
        <v>0</v>
      </c>
      <c r="I502" s="6">
        <v>0</v>
      </c>
      <c r="J502" s="11">
        <f t="shared" si="12"/>
        <v>2000000</v>
      </c>
    </row>
    <row r="503" spans="1:10" ht="18.75">
      <c r="A503" s="46"/>
      <c r="B503" s="7" t="s">
        <v>671</v>
      </c>
      <c r="C503" s="7"/>
      <c r="D503" s="9" t="s">
        <v>662</v>
      </c>
      <c r="E503" s="43"/>
      <c r="F503" s="11"/>
      <c r="G503" s="11">
        <v>2000000</v>
      </c>
      <c r="H503" s="6"/>
      <c r="I503" s="6"/>
      <c r="J503" s="11">
        <f t="shared" si="12"/>
        <v>2000000</v>
      </c>
    </row>
    <row r="504" spans="1:10" ht="18.75">
      <c r="A504" s="44" t="s">
        <v>297</v>
      </c>
      <c r="B504" s="7" t="s">
        <v>669</v>
      </c>
      <c r="C504" s="7" t="s">
        <v>670</v>
      </c>
      <c r="D504" s="9" t="s">
        <v>662</v>
      </c>
      <c r="E504" s="43" t="s">
        <v>686</v>
      </c>
      <c r="F504" s="11">
        <v>545</v>
      </c>
      <c r="G504" s="11">
        <f>F504*4780+(F504*4780*4.6/100)+50000</f>
        <v>2774934.6</v>
      </c>
      <c r="H504" s="6">
        <v>0</v>
      </c>
      <c r="I504" s="6">
        <v>0</v>
      </c>
      <c r="J504" s="11">
        <f t="shared" si="12"/>
        <v>2774934.6</v>
      </c>
    </row>
    <row r="505" spans="1:10" ht="18.75">
      <c r="A505" s="46"/>
      <c r="B505" s="7" t="s">
        <v>671</v>
      </c>
      <c r="C505" s="7"/>
      <c r="D505" s="9" t="s">
        <v>662</v>
      </c>
      <c r="E505" s="43"/>
      <c r="F505" s="11">
        <v>206</v>
      </c>
      <c r="G505" s="11">
        <f>F505*4320+(F505*4320*4.6/100)+50000</f>
        <v>980856.31999999995</v>
      </c>
      <c r="H505" s="6"/>
      <c r="I505" s="6"/>
      <c r="J505" s="11">
        <f t="shared" si="12"/>
        <v>980856.31999999995</v>
      </c>
    </row>
    <row r="506" spans="1:10" ht="18.75">
      <c r="A506" s="44" t="s">
        <v>298</v>
      </c>
      <c r="B506" s="7" t="s">
        <v>660</v>
      </c>
      <c r="C506" s="8" t="s">
        <v>661</v>
      </c>
      <c r="D506" s="9" t="s">
        <v>662</v>
      </c>
      <c r="E506" s="43" t="s">
        <v>687</v>
      </c>
      <c r="F506" s="16" t="s">
        <v>676</v>
      </c>
      <c r="G506" s="11">
        <v>2328194</v>
      </c>
      <c r="H506" s="6">
        <v>0</v>
      </c>
      <c r="I506" s="6">
        <v>0</v>
      </c>
      <c r="J506" s="11">
        <f t="shared" si="12"/>
        <v>2328194</v>
      </c>
    </row>
    <row r="507" spans="1:10" ht="18.75">
      <c r="A507" s="45"/>
      <c r="B507" s="7" t="s">
        <v>660</v>
      </c>
      <c r="C507" s="8" t="s">
        <v>663</v>
      </c>
      <c r="D507" s="9" t="s">
        <v>662</v>
      </c>
      <c r="E507" s="43"/>
      <c r="F507" s="16" t="s">
        <v>676</v>
      </c>
      <c r="G507" s="11">
        <v>2328194</v>
      </c>
      <c r="H507" s="6"/>
      <c r="I507" s="6"/>
      <c r="J507" s="11">
        <f t="shared" si="12"/>
        <v>2328194</v>
      </c>
    </row>
    <row r="508" spans="1:10" ht="18.75">
      <c r="A508" s="45"/>
      <c r="B508" s="7" t="s">
        <v>660</v>
      </c>
      <c r="C508" s="8" t="s">
        <v>664</v>
      </c>
      <c r="D508" s="9" t="s">
        <v>662</v>
      </c>
      <c r="E508" s="43"/>
      <c r="F508" s="16" t="s">
        <v>676</v>
      </c>
      <c r="G508" s="11">
        <v>2328194</v>
      </c>
      <c r="H508" s="6"/>
      <c r="I508" s="6"/>
      <c r="J508" s="11">
        <f t="shared" si="12"/>
        <v>2328194</v>
      </c>
    </row>
    <row r="509" spans="1:10" ht="18.75">
      <c r="A509" s="46"/>
      <c r="B509" s="7" t="s">
        <v>660</v>
      </c>
      <c r="C509" s="8" t="s">
        <v>665</v>
      </c>
      <c r="D509" s="9" t="s">
        <v>662</v>
      </c>
      <c r="E509" s="43"/>
      <c r="F509" s="16" t="s">
        <v>676</v>
      </c>
      <c r="G509" s="11">
        <v>2328194</v>
      </c>
      <c r="H509" s="6"/>
      <c r="I509" s="6"/>
      <c r="J509" s="11">
        <f t="shared" si="12"/>
        <v>2328194</v>
      </c>
    </row>
    <row r="510" spans="1:10" ht="18.75">
      <c r="A510" s="21" t="s">
        <v>299</v>
      </c>
      <c r="B510" s="7" t="s">
        <v>660</v>
      </c>
      <c r="C510" s="8" t="s">
        <v>661</v>
      </c>
      <c r="D510" s="9" t="s">
        <v>662</v>
      </c>
      <c r="E510" s="24" t="s">
        <v>687</v>
      </c>
      <c r="F510" s="16">
        <v>1</v>
      </c>
      <c r="G510" s="11">
        <v>2328194</v>
      </c>
      <c r="H510" s="6">
        <v>0</v>
      </c>
      <c r="I510" s="6">
        <v>0</v>
      </c>
      <c r="J510" s="11">
        <f t="shared" si="12"/>
        <v>2328194</v>
      </c>
    </row>
    <row r="511" spans="1:10" ht="18.75">
      <c r="A511" s="21" t="s">
        <v>300</v>
      </c>
      <c r="B511" s="7" t="s">
        <v>660</v>
      </c>
      <c r="C511" s="8" t="s">
        <v>661</v>
      </c>
      <c r="D511" s="9" t="s">
        <v>662</v>
      </c>
      <c r="E511" s="24" t="s">
        <v>688</v>
      </c>
      <c r="F511" s="16">
        <v>1</v>
      </c>
      <c r="G511" s="11">
        <v>2328194</v>
      </c>
      <c r="H511" s="6">
        <v>0</v>
      </c>
      <c r="I511" s="6">
        <v>0</v>
      </c>
      <c r="J511" s="11">
        <f t="shared" si="12"/>
        <v>2328194</v>
      </c>
    </row>
    <row r="512" spans="1:10" ht="18.75">
      <c r="A512" s="21" t="s">
        <v>301</v>
      </c>
      <c r="B512" s="7" t="s">
        <v>660</v>
      </c>
      <c r="C512" s="8" t="s">
        <v>661</v>
      </c>
      <c r="D512" s="9" t="s">
        <v>662</v>
      </c>
      <c r="E512" s="24" t="s">
        <v>686</v>
      </c>
      <c r="F512" s="16">
        <v>1</v>
      </c>
      <c r="G512" s="11">
        <v>2328194</v>
      </c>
      <c r="H512" s="6">
        <v>0</v>
      </c>
      <c r="I512" s="6">
        <v>0</v>
      </c>
      <c r="J512" s="11">
        <f t="shared" si="12"/>
        <v>2328194</v>
      </c>
    </row>
    <row r="513" spans="1:10" ht="18.75">
      <c r="A513" s="21" t="s">
        <v>302</v>
      </c>
      <c r="B513" s="7" t="s">
        <v>674</v>
      </c>
      <c r="C513" s="7"/>
      <c r="D513" s="9" t="s">
        <v>662</v>
      </c>
      <c r="E513" s="24" t="s">
        <v>686</v>
      </c>
      <c r="F513" s="12"/>
      <c r="G513" s="11">
        <v>3000000</v>
      </c>
      <c r="H513" s="6">
        <v>0</v>
      </c>
      <c r="I513" s="6">
        <v>0</v>
      </c>
      <c r="J513" s="11">
        <f t="shared" si="12"/>
        <v>3000000</v>
      </c>
    </row>
    <row r="514" spans="1:10" ht="18.75">
      <c r="A514" s="21" t="s">
        <v>303</v>
      </c>
      <c r="B514" s="7" t="s">
        <v>674</v>
      </c>
      <c r="C514" s="7"/>
      <c r="D514" s="9" t="s">
        <v>662</v>
      </c>
      <c r="E514" s="24" t="s">
        <v>686</v>
      </c>
      <c r="F514" s="12"/>
      <c r="G514" s="11">
        <v>3000000</v>
      </c>
      <c r="H514" s="6">
        <v>0</v>
      </c>
      <c r="I514" s="6">
        <v>0</v>
      </c>
      <c r="J514" s="11">
        <f t="shared" si="12"/>
        <v>3000000</v>
      </c>
    </row>
    <row r="515" spans="1:10" ht="18.75">
      <c r="A515" s="44" t="s">
        <v>304</v>
      </c>
      <c r="B515" s="7" t="s">
        <v>669</v>
      </c>
      <c r="C515" s="7"/>
      <c r="D515" s="9" t="s">
        <v>662</v>
      </c>
      <c r="E515" s="43" t="s">
        <v>686</v>
      </c>
      <c r="F515" s="11"/>
      <c r="G515" s="11">
        <v>2000000</v>
      </c>
      <c r="H515" s="6">
        <v>0</v>
      </c>
      <c r="I515" s="6">
        <v>0</v>
      </c>
      <c r="J515" s="11">
        <f t="shared" si="12"/>
        <v>2000000</v>
      </c>
    </row>
    <row r="516" spans="1:10" ht="18.75">
      <c r="A516" s="46"/>
      <c r="B516" s="7" t="s">
        <v>671</v>
      </c>
      <c r="C516" s="7"/>
      <c r="D516" s="9" t="s">
        <v>662</v>
      </c>
      <c r="E516" s="43"/>
      <c r="F516" s="11"/>
      <c r="G516" s="11">
        <v>2000000</v>
      </c>
      <c r="H516" s="6"/>
      <c r="I516" s="6"/>
      <c r="J516" s="11">
        <f t="shared" si="12"/>
        <v>2000000</v>
      </c>
    </row>
    <row r="517" spans="1:10" ht="18.75">
      <c r="A517" s="44" t="s">
        <v>305</v>
      </c>
      <c r="B517" s="7" t="s">
        <v>669</v>
      </c>
      <c r="C517" s="7"/>
      <c r="D517" s="9" t="s">
        <v>662</v>
      </c>
      <c r="E517" s="43" t="s">
        <v>686</v>
      </c>
      <c r="F517" s="11"/>
      <c r="G517" s="11">
        <v>2000000</v>
      </c>
      <c r="H517" s="6">
        <v>0</v>
      </c>
      <c r="I517" s="6">
        <v>0</v>
      </c>
      <c r="J517" s="11">
        <f t="shared" si="12"/>
        <v>2000000</v>
      </c>
    </row>
    <row r="518" spans="1:10" ht="18.75">
      <c r="A518" s="46"/>
      <c r="B518" s="7" t="s">
        <v>671</v>
      </c>
      <c r="C518" s="7"/>
      <c r="D518" s="9" t="s">
        <v>662</v>
      </c>
      <c r="E518" s="43"/>
      <c r="F518" s="11"/>
      <c r="G518" s="11">
        <v>2000000</v>
      </c>
      <c r="H518" s="6"/>
      <c r="I518" s="6"/>
      <c r="J518" s="11">
        <f t="shared" si="12"/>
        <v>2000000</v>
      </c>
    </row>
    <row r="519" spans="1:10" ht="18.75">
      <c r="A519" s="21" t="s">
        <v>306</v>
      </c>
      <c r="B519" s="7" t="s">
        <v>674</v>
      </c>
      <c r="C519" s="7"/>
      <c r="D519" s="9" t="s">
        <v>662</v>
      </c>
      <c r="E519" s="24" t="s">
        <v>686</v>
      </c>
      <c r="F519" s="12"/>
      <c r="G519" s="11">
        <v>3000000</v>
      </c>
      <c r="H519" s="6">
        <v>0</v>
      </c>
      <c r="I519" s="6">
        <v>0</v>
      </c>
      <c r="J519" s="11">
        <f t="shared" si="12"/>
        <v>3000000</v>
      </c>
    </row>
    <row r="520" spans="1:10" ht="18.75">
      <c r="A520" s="21" t="s">
        <v>307</v>
      </c>
      <c r="B520" s="7" t="s">
        <v>674</v>
      </c>
      <c r="C520" s="7"/>
      <c r="D520" s="9" t="s">
        <v>662</v>
      </c>
      <c r="E520" s="24" t="s">
        <v>686</v>
      </c>
      <c r="F520" s="12"/>
      <c r="G520" s="11">
        <v>3000000</v>
      </c>
      <c r="H520" s="6">
        <v>0</v>
      </c>
      <c r="I520" s="6">
        <v>0</v>
      </c>
      <c r="J520" s="11">
        <f t="shared" si="12"/>
        <v>3000000</v>
      </c>
    </row>
    <row r="521" spans="1:10" ht="18.75">
      <c r="A521" s="44" t="s">
        <v>308</v>
      </c>
      <c r="B521" s="7" t="s">
        <v>669</v>
      </c>
      <c r="C521" s="7"/>
      <c r="D521" s="9" t="s">
        <v>662</v>
      </c>
      <c r="E521" s="43" t="s">
        <v>686</v>
      </c>
      <c r="F521" s="11"/>
      <c r="G521" s="11">
        <v>2000000</v>
      </c>
      <c r="H521" s="6">
        <v>0</v>
      </c>
      <c r="I521" s="6">
        <v>0</v>
      </c>
      <c r="J521" s="11">
        <f t="shared" si="12"/>
        <v>2000000</v>
      </c>
    </row>
    <row r="522" spans="1:10" ht="18.75">
      <c r="A522" s="46"/>
      <c r="B522" s="7" t="s">
        <v>671</v>
      </c>
      <c r="C522" s="7"/>
      <c r="D522" s="9" t="s">
        <v>662</v>
      </c>
      <c r="E522" s="43"/>
      <c r="F522" s="11"/>
      <c r="G522" s="11">
        <v>2000000</v>
      </c>
      <c r="H522" s="6"/>
      <c r="I522" s="6"/>
      <c r="J522" s="11">
        <f t="shared" si="12"/>
        <v>2000000</v>
      </c>
    </row>
    <row r="523" spans="1:10" ht="18.75">
      <c r="A523" s="44" t="s">
        <v>309</v>
      </c>
      <c r="B523" s="7" t="s">
        <v>669</v>
      </c>
      <c r="C523" s="7"/>
      <c r="D523" s="9" t="s">
        <v>662</v>
      </c>
      <c r="E523" s="43" t="s">
        <v>686</v>
      </c>
      <c r="F523" s="11"/>
      <c r="G523" s="11">
        <v>2000000</v>
      </c>
      <c r="H523" s="6">
        <v>0</v>
      </c>
      <c r="I523" s="6">
        <v>0</v>
      </c>
      <c r="J523" s="11">
        <f t="shared" si="12"/>
        <v>2000000</v>
      </c>
    </row>
    <row r="524" spans="1:10" ht="18.75">
      <c r="A524" s="46"/>
      <c r="B524" s="7" t="s">
        <v>671</v>
      </c>
      <c r="C524" s="7"/>
      <c r="D524" s="9" t="s">
        <v>662</v>
      </c>
      <c r="E524" s="43"/>
      <c r="F524" s="11"/>
      <c r="G524" s="11">
        <v>2000000</v>
      </c>
      <c r="H524" s="6"/>
      <c r="I524" s="6"/>
      <c r="J524" s="11">
        <f t="shared" si="12"/>
        <v>2000000</v>
      </c>
    </row>
    <row r="525" spans="1:10" ht="18.75">
      <c r="A525" s="21" t="s">
        <v>310</v>
      </c>
      <c r="B525" s="7" t="s">
        <v>674</v>
      </c>
      <c r="C525" s="7"/>
      <c r="D525" s="9" t="s">
        <v>662</v>
      </c>
      <c r="E525" s="24" t="s">
        <v>686</v>
      </c>
      <c r="F525" s="12"/>
      <c r="G525" s="11">
        <v>3000000</v>
      </c>
      <c r="H525" s="6">
        <v>0</v>
      </c>
      <c r="I525" s="6">
        <v>0</v>
      </c>
      <c r="J525" s="11">
        <f t="shared" si="12"/>
        <v>3000000</v>
      </c>
    </row>
    <row r="526" spans="1:10" ht="18.75">
      <c r="A526" s="21" t="s">
        <v>311</v>
      </c>
      <c r="B526" s="7" t="s">
        <v>674</v>
      </c>
      <c r="C526" s="7"/>
      <c r="D526" s="9" t="s">
        <v>662</v>
      </c>
      <c r="E526" s="24" t="s">
        <v>686</v>
      </c>
      <c r="F526" s="12"/>
      <c r="G526" s="11">
        <v>3000000</v>
      </c>
      <c r="H526" s="6">
        <v>0</v>
      </c>
      <c r="I526" s="6">
        <v>0</v>
      </c>
      <c r="J526" s="11">
        <f t="shared" si="12"/>
        <v>3000000</v>
      </c>
    </row>
    <row r="527" spans="1:10" ht="18.75">
      <c r="A527" s="44" t="s">
        <v>312</v>
      </c>
      <c r="B527" s="7" t="s">
        <v>669</v>
      </c>
      <c r="C527" s="7"/>
      <c r="D527" s="9" t="s">
        <v>662</v>
      </c>
      <c r="E527" s="43" t="s">
        <v>686</v>
      </c>
      <c r="F527" s="11"/>
      <c r="G527" s="11">
        <v>2000000</v>
      </c>
      <c r="H527" s="6">
        <v>0</v>
      </c>
      <c r="I527" s="6">
        <v>0</v>
      </c>
      <c r="J527" s="11">
        <f t="shared" si="12"/>
        <v>2000000</v>
      </c>
    </row>
    <row r="528" spans="1:10" ht="18.75">
      <c r="A528" s="46"/>
      <c r="B528" s="7" t="s">
        <v>671</v>
      </c>
      <c r="C528" s="7"/>
      <c r="D528" s="9" t="s">
        <v>662</v>
      </c>
      <c r="E528" s="43"/>
      <c r="F528" s="11"/>
      <c r="G528" s="11">
        <v>2000000</v>
      </c>
      <c r="H528" s="6"/>
      <c r="I528" s="6"/>
      <c r="J528" s="11">
        <f t="shared" si="12"/>
        <v>2000000</v>
      </c>
    </row>
    <row r="529" spans="1:10" ht="18.75">
      <c r="A529" s="44" t="s">
        <v>313</v>
      </c>
      <c r="B529" s="7" t="s">
        <v>669</v>
      </c>
      <c r="C529" s="7"/>
      <c r="D529" s="9" t="s">
        <v>662</v>
      </c>
      <c r="E529" s="43" t="s">
        <v>686</v>
      </c>
      <c r="F529" s="11"/>
      <c r="G529" s="11">
        <v>2000000</v>
      </c>
      <c r="H529" s="6">
        <v>0</v>
      </c>
      <c r="I529" s="6">
        <v>0</v>
      </c>
      <c r="J529" s="11">
        <f t="shared" si="12"/>
        <v>2000000</v>
      </c>
    </row>
    <row r="530" spans="1:10" ht="18.75">
      <c r="A530" s="46"/>
      <c r="B530" s="7" t="s">
        <v>671</v>
      </c>
      <c r="C530" s="7"/>
      <c r="D530" s="9" t="s">
        <v>662</v>
      </c>
      <c r="E530" s="43"/>
      <c r="F530" s="11"/>
      <c r="G530" s="11">
        <v>2000000</v>
      </c>
      <c r="H530" s="6"/>
      <c r="I530" s="6"/>
      <c r="J530" s="11">
        <f t="shared" si="12"/>
        <v>2000000</v>
      </c>
    </row>
    <row r="531" spans="1:10" ht="18.75">
      <c r="A531" s="44" t="s">
        <v>314</v>
      </c>
      <c r="B531" s="7" t="s">
        <v>669</v>
      </c>
      <c r="C531" s="7"/>
      <c r="D531" s="9" t="s">
        <v>662</v>
      </c>
      <c r="E531" s="43" t="s">
        <v>686</v>
      </c>
      <c r="F531" s="11"/>
      <c r="G531" s="11">
        <v>2000000</v>
      </c>
      <c r="H531" s="6">
        <v>0</v>
      </c>
      <c r="I531" s="6">
        <v>0</v>
      </c>
      <c r="J531" s="11">
        <f t="shared" si="12"/>
        <v>2000000</v>
      </c>
    </row>
    <row r="532" spans="1:10" ht="18.75">
      <c r="A532" s="46"/>
      <c r="B532" s="7" t="s">
        <v>671</v>
      </c>
      <c r="C532" s="7"/>
      <c r="D532" s="9" t="s">
        <v>662</v>
      </c>
      <c r="E532" s="43"/>
      <c r="F532" s="11"/>
      <c r="G532" s="11">
        <v>2000000</v>
      </c>
      <c r="H532" s="6"/>
      <c r="I532" s="6"/>
      <c r="J532" s="11">
        <f t="shared" si="12"/>
        <v>2000000</v>
      </c>
    </row>
    <row r="533" spans="1:10" ht="18.75">
      <c r="A533" s="21" t="s">
        <v>315</v>
      </c>
      <c r="B533" s="7" t="s">
        <v>674</v>
      </c>
      <c r="C533" s="7"/>
      <c r="D533" s="9" t="s">
        <v>662</v>
      </c>
      <c r="E533" s="24" t="s">
        <v>686</v>
      </c>
      <c r="F533" s="12"/>
      <c r="G533" s="11">
        <v>3000000</v>
      </c>
      <c r="H533" s="6">
        <v>0</v>
      </c>
      <c r="I533" s="6">
        <v>0</v>
      </c>
      <c r="J533" s="11">
        <f t="shared" si="12"/>
        <v>3000000</v>
      </c>
    </row>
    <row r="534" spans="1:10" ht="18.75">
      <c r="A534" s="21" t="s">
        <v>316</v>
      </c>
      <c r="B534" s="7" t="s">
        <v>674</v>
      </c>
      <c r="C534" s="7"/>
      <c r="D534" s="9" t="s">
        <v>662</v>
      </c>
      <c r="E534" s="24" t="s">
        <v>686</v>
      </c>
      <c r="F534" s="12"/>
      <c r="G534" s="11">
        <v>3000000</v>
      </c>
      <c r="H534" s="6">
        <v>0</v>
      </c>
      <c r="I534" s="6">
        <v>0</v>
      </c>
      <c r="J534" s="11">
        <f t="shared" si="12"/>
        <v>3000000</v>
      </c>
    </row>
    <row r="535" spans="1:10" ht="18.75">
      <c r="A535" s="44" t="s">
        <v>317</v>
      </c>
      <c r="B535" s="7" t="s">
        <v>669</v>
      </c>
      <c r="C535" s="7"/>
      <c r="D535" s="9" t="s">
        <v>662</v>
      </c>
      <c r="E535" s="43" t="s">
        <v>686</v>
      </c>
      <c r="F535" s="11"/>
      <c r="G535" s="11">
        <v>2000000</v>
      </c>
      <c r="H535" s="6">
        <v>0</v>
      </c>
      <c r="I535" s="6">
        <v>0</v>
      </c>
      <c r="J535" s="11">
        <f t="shared" si="12"/>
        <v>2000000</v>
      </c>
    </row>
    <row r="536" spans="1:10" ht="18.75">
      <c r="A536" s="46"/>
      <c r="B536" s="7" t="s">
        <v>671</v>
      </c>
      <c r="C536" s="7"/>
      <c r="D536" s="9" t="s">
        <v>662</v>
      </c>
      <c r="E536" s="43"/>
      <c r="F536" s="11"/>
      <c r="G536" s="11">
        <v>2000000</v>
      </c>
      <c r="H536" s="6"/>
      <c r="I536" s="6"/>
      <c r="J536" s="11">
        <f t="shared" si="12"/>
        <v>2000000</v>
      </c>
    </row>
    <row r="537" spans="1:10" ht="18.75">
      <c r="A537" s="44" t="s">
        <v>318</v>
      </c>
      <c r="B537" s="7" t="s">
        <v>669</v>
      </c>
      <c r="C537" s="7" t="s">
        <v>670</v>
      </c>
      <c r="D537" s="9" t="s">
        <v>662</v>
      </c>
      <c r="E537" s="43" t="s">
        <v>686</v>
      </c>
      <c r="F537" s="11">
        <v>210</v>
      </c>
      <c r="G537" s="11">
        <f>F537*4780+(F537*4780*4.6/100)+50000</f>
        <v>1099974.8</v>
      </c>
      <c r="H537" s="6">
        <v>0</v>
      </c>
      <c r="I537" s="6">
        <v>0</v>
      </c>
      <c r="J537" s="11">
        <f t="shared" si="12"/>
        <v>1099974.8</v>
      </c>
    </row>
    <row r="538" spans="1:10" ht="18.75">
      <c r="A538" s="46"/>
      <c r="B538" s="7" t="s">
        <v>671</v>
      </c>
      <c r="C538" s="7"/>
      <c r="D538" s="9" t="s">
        <v>662</v>
      </c>
      <c r="E538" s="43"/>
      <c r="F538" s="11">
        <v>571</v>
      </c>
      <c r="G538" s="11">
        <f>F538*4320+(F538*4320*4.6/100)+50000</f>
        <v>2630189.12</v>
      </c>
      <c r="H538" s="6"/>
      <c r="I538" s="6"/>
      <c r="J538" s="11">
        <f t="shared" si="12"/>
        <v>2630189.12</v>
      </c>
    </row>
    <row r="539" spans="1:10" ht="18.75">
      <c r="A539" s="21" t="s">
        <v>319</v>
      </c>
      <c r="B539" s="7" t="s">
        <v>674</v>
      </c>
      <c r="C539" s="7"/>
      <c r="D539" s="9" t="s">
        <v>662</v>
      </c>
      <c r="E539" s="24" t="s">
        <v>686</v>
      </c>
      <c r="F539" s="12"/>
      <c r="G539" s="11">
        <v>3000000</v>
      </c>
      <c r="H539" s="6">
        <v>0</v>
      </c>
      <c r="I539" s="6">
        <v>0</v>
      </c>
      <c r="J539" s="11">
        <f t="shared" si="12"/>
        <v>3000000</v>
      </c>
    </row>
    <row r="540" spans="1:10" ht="18.75">
      <c r="A540" s="21" t="s">
        <v>320</v>
      </c>
      <c r="B540" s="7" t="s">
        <v>674</v>
      </c>
      <c r="C540" s="7"/>
      <c r="D540" s="9" t="s">
        <v>662</v>
      </c>
      <c r="E540" s="24" t="s">
        <v>686</v>
      </c>
      <c r="F540" s="12"/>
      <c r="G540" s="11">
        <v>3000000</v>
      </c>
      <c r="H540" s="6">
        <v>0</v>
      </c>
      <c r="I540" s="6">
        <v>0</v>
      </c>
      <c r="J540" s="11">
        <f t="shared" si="12"/>
        <v>3000000</v>
      </c>
    </row>
    <row r="541" spans="1:10" ht="18.75">
      <c r="A541" s="21" t="s">
        <v>321</v>
      </c>
      <c r="B541" s="7" t="s">
        <v>660</v>
      </c>
      <c r="C541" s="8" t="s">
        <v>677</v>
      </c>
      <c r="D541" s="9" t="s">
        <v>662</v>
      </c>
      <c r="E541" s="24" t="s">
        <v>687</v>
      </c>
      <c r="F541" s="16">
        <v>1</v>
      </c>
      <c r="G541" s="11">
        <f>2328194+41033</f>
        <v>2369227</v>
      </c>
      <c r="H541" s="6">
        <v>0</v>
      </c>
      <c r="I541" s="6">
        <v>0</v>
      </c>
      <c r="J541" s="11">
        <f t="shared" si="12"/>
        <v>2369227</v>
      </c>
    </row>
    <row r="542" spans="1:10" ht="18.75">
      <c r="A542" s="21" t="s">
        <v>322</v>
      </c>
      <c r="B542" s="7" t="s">
        <v>660</v>
      </c>
      <c r="C542" s="8" t="s">
        <v>661</v>
      </c>
      <c r="D542" s="9" t="s">
        <v>662</v>
      </c>
      <c r="E542" s="24" t="s">
        <v>687</v>
      </c>
      <c r="F542" s="16">
        <v>1</v>
      </c>
      <c r="G542" s="11">
        <v>2328194</v>
      </c>
      <c r="H542" s="6">
        <v>0</v>
      </c>
      <c r="I542" s="6">
        <v>0</v>
      </c>
      <c r="J542" s="11">
        <f t="shared" si="12"/>
        <v>2328194</v>
      </c>
    </row>
    <row r="543" spans="1:10" ht="18.75">
      <c r="A543" s="21" t="s">
        <v>323</v>
      </c>
      <c r="B543" s="7" t="s">
        <v>674</v>
      </c>
      <c r="C543" s="7"/>
      <c r="D543" s="9" t="s">
        <v>662</v>
      </c>
      <c r="E543" s="24" t="s">
        <v>686</v>
      </c>
      <c r="F543" s="12"/>
      <c r="G543" s="11">
        <v>3000000</v>
      </c>
      <c r="H543" s="6">
        <v>0</v>
      </c>
      <c r="I543" s="6">
        <v>0</v>
      </c>
      <c r="J543" s="11">
        <f t="shared" si="12"/>
        <v>3000000</v>
      </c>
    </row>
    <row r="544" spans="1:10" ht="18.75">
      <c r="A544" s="21" t="s">
        <v>324</v>
      </c>
      <c r="B544" s="7" t="s">
        <v>674</v>
      </c>
      <c r="C544" s="7"/>
      <c r="D544" s="9" t="s">
        <v>662</v>
      </c>
      <c r="E544" s="24" t="s">
        <v>686</v>
      </c>
      <c r="F544" s="12"/>
      <c r="G544" s="11">
        <v>3000000</v>
      </c>
      <c r="H544" s="6">
        <v>0</v>
      </c>
      <c r="I544" s="6">
        <v>0</v>
      </c>
      <c r="J544" s="11">
        <f t="shared" si="12"/>
        <v>3000000</v>
      </c>
    </row>
    <row r="545" spans="1:10" ht="18.75">
      <c r="A545" s="21" t="s">
        <v>325</v>
      </c>
      <c r="B545" s="7" t="s">
        <v>674</v>
      </c>
      <c r="C545" s="7"/>
      <c r="D545" s="9" t="s">
        <v>662</v>
      </c>
      <c r="E545" s="24" t="s">
        <v>686</v>
      </c>
      <c r="F545" s="12"/>
      <c r="G545" s="11">
        <v>3000000</v>
      </c>
      <c r="H545" s="6">
        <v>0</v>
      </c>
      <c r="I545" s="6">
        <v>0</v>
      </c>
      <c r="J545" s="11">
        <f t="shared" si="12"/>
        <v>3000000</v>
      </c>
    </row>
    <row r="546" spans="1:10" ht="18.75">
      <c r="A546" s="44" t="s">
        <v>326</v>
      </c>
      <c r="B546" s="7" t="s">
        <v>669</v>
      </c>
      <c r="C546" s="7" t="s">
        <v>670</v>
      </c>
      <c r="D546" s="9" t="s">
        <v>662</v>
      </c>
      <c r="E546" s="43" t="s">
        <v>686</v>
      </c>
      <c r="F546" s="11">
        <v>752</v>
      </c>
      <c r="G546" s="11">
        <f>F546*4780+(F546*4780*4.6/100)+50000</f>
        <v>3809909.76</v>
      </c>
      <c r="H546" s="6">
        <v>0</v>
      </c>
      <c r="I546" s="6">
        <v>0</v>
      </c>
      <c r="J546" s="11">
        <f t="shared" si="12"/>
        <v>3809909.76</v>
      </c>
    </row>
    <row r="547" spans="1:10" ht="18.75">
      <c r="A547" s="46"/>
      <c r="B547" s="7" t="s">
        <v>671</v>
      </c>
      <c r="C547" s="7"/>
      <c r="D547" s="9" t="s">
        <v>662</v>
      </c>
      <c r="E547" s="43"/>
      <c r="F547" s="11">
        <v>1760</v>
      </c>
      <c r="G547" s="11">
        <f>F547*4320+(F547*4320*4.6/100)+50000</f>
        <v>8002947.2000000002</v>
      </c>
      <c r="H547" s="6"/>
      <c r="I547" s="6"/>
      <c r="J547" s="11">
        <f t="shared" si="12"/>
        <v>8002947.2000000002</v>
      </c>
    </row>
    <row r="548" spans="1:10" ht="18.75">
      <c r="A548" s="21" t="s">
        <v>327</v>
      </c>
      <c r="B548" s="7" t="s">
        <v>672</v>
      </c>
      <c r="C548" s="7"/>
      <c r="D548" s="9" t="s">
        <v>662</v>
      </c>
      <c r="E548" s="24" t="s">
        <v>687</v>
      </c>
      <c r="F548" s="11">
        <v>705.52</v>
      </c>
      <c r="G548" s="11">
        <f>F548*3105+(F548*3105*4.6/100)+50000</f>
        <v>2341409.0216000001</v>
      </c>
      <c r="H548" s="6">
        <v>0</v>
      </c>
      <c r="I548" s="6">
        <v>0</v>
      </c>
      <c r="J548" s="11">
        <f t="shared" si="12"/>
        <v>2341409.0216000001</v>
      </c>
    </row>
    <row r="549" spans="1:10" ht="18.75">
      <c r="A549" s="44" t="s">
        <v>328</v>
      </c>
      <c r="B549" s="7" t="s">
        <v>669</v>
      </c>
      <c r="C549" s="7"/>
      <c r="D549" s="9" t="s">
        <v>662</v>
      </c>
      <c r="E549" s="43" t="s">
        <v>686</v>
      </c>
      <c r="F549" s="11"/>
      <c r="G549" s="11">
        <v>2000000</v>
      </c>
      <c r="H549" s="6">
        <v>0</v>
      </c>
      <c r="I549" s="6">
        <v>0</v>
      </c>
      <c r="J549" s="11">
        <f t="shared" si="12"/>
        <v>2000000</v>
      </c>
    </row>
    <row r="550" spans="1:10" ht="18.75">
      <c r="A550" s="46"/>
      <c r="B550" s="7" t="s">
        <v>671</v>
      </c>
      <c r="C550" s="7"/>
      <c r="D550" s="9" t="s">
        <v>662</v>
      </c>
      <c r="E550" s="43"/>
      <c r="F550" s="11"/>
      <c r="G550" s="11">
        <v>2000000</v>
      </c>
      <c r="H550" s="6"/>
      <c r="I550" s="6"/>
      <c r="J550" s="11">
        <f t="shared" si="12"/>
        <v>2000000</v>
      </c>
    </row>
    <row r="551" spans="1:10" ht="18.75">
      <c r="A551" s="44" t="s">
        <v>329</v>
      </c>
      <c r="B551" s="7" t="s">
        <v>669</v>
      </c>
      <c r="C551" s="7"/>
      <c r="D551" s="9" t="s">
        <v>662</v>
      </c>
      <c r="E551" s="43" t="s">
        <v>686</v>
      </c>
      <c r="F551" s="11"/>
      <c r="G551" s="11">
        <v>2000000</v>
      </c>
      <c r="H551" s="6">
        <v>0</v>
      </c>
      <c r="I551" s="6">
        <v>0</v>
      </c>
      <c r="J551" s="11">
        <f t="shared" si="12"/>
        <v>2000000</v>
      </c>
    </row>
    <row r="552" spans="1:10" ht="18.75">
      <c r="A552" s="46"/>
      <c r="B552" s="7" t="s">
        <v>671</v>
      </c>
      <c r="C552" s="7"/>
      <c r="D552" s="9" t="s">
        <v>662</v>
      </c>
      <c r="E552" s="43"/>
      <c r="F552" s="11"/>
      <c r="G552" s="11">
        <v>2000000</v>
      </c>
      <c r="H552" s="6"/>
      <c r="I552" s="6"/>
      <c r="J552" s="11">
        <f t="shared" si="12"/>
        <v>2000000</v>
      </c>
    </row>
    <row r="553" spans="1:10" ht="18.75">
      <c r="A553" s="21" t="s">
        <v>330</v>
      </c>
      <c r="B553" s="7" t="s">
        <v>674</v>
      </c>
      <c r="C553" s="7"/>
      <c r="D553" s="9" t="s">
        <v>662</v>
      </c>
      <c r="E553" s="24" t="s">
        <v>686</v>
      </c>
      <c r="F553" s="12"/>
      <c r="G553" s="11">
        <v>3000000</v>
      </c>
      <c r="H553" s="6">
        <v>0</v>
      </c>
      <c r="I553" s="6">
        <v>0</v>
      </c>
      <c r="J553" s="11">
        <f t="shared" si="12"/>
        <v>3000000</v>
      </c>
    </row>
    <row r="554" spans="1:10" ht="18.75">
      <c r="A554" s="44" t="s">
        <v>331</v>
      </c>
      <c r="B554" s="7" t="s">
        <v>669</v>
      </c>
      <c r="C554" s="7"/>
      <c r="D554" s="9" t="s">
        <v>662</v>
      </c>
      <c r="E554" s="43" t="s">
        <v>686</v>
      </c>
      <c r="F554" s="11"/>
      <c r="G554" s="11">
        <v>2000000</v>
      </c>
      <c r="H554" s="6">
        <v>0</v>
      </c>
      <c r="I554" s="6">
        <v>0</v>
      </c>
      <c r="J554" s="11">
        <f t="shared" si="12"/>
        <v>2000000</v>
      </c>
    </row>
    <row r="555" spans="1:10" ht="18.75">
      <c r="A555" s="46"/>
      <c r="B555" s="7" t="s">
        <v>671</v>
      </c>
      <c r="C555" s="7"/>
      <c r="D555" s="9" t="s">
        <v>662</v>
      </c>
      <c r="E555" s="43"/>
      <c r="F555" s="11"/>
      <c r="G555" s="11">
        <v>2000000</v>
      </c>
      <c r="H555" s="6"/>
      <c r="I555" s="6"/>
      <c r="J555" s="11">
        <f t="shared" si="12"/>
        <v>2000000</v>
      </c>
    </row>
    <row r="556" spans="1:10" ht="18.75">
      <c r="A556" s="21" t="s">
        <v>332</v>
      </c>
      <c r="B556" s="7" t="s">
        <v>660</v>
      </c>
      <c r="C556" s="8" t="s">
        <v>685</v>
      </c>
      <c r="D556" s="9" t="s">
        <v>662</v>
      </c>
      <c r="E556" s="24" t="s">
        <v>686</v>
      </c>
      <c r="F556" s="16">
        <v>1</v>
      </c>
      <c r="G556" s="11">
        <v>2875449</v>
      </c>
      <c r="H556" s="6">
        <v>0</v>
      </c>
      <c r="I556" s="6">
        <v>0</v>
      </c>
      <c r="J556" s="11">
        <f t="shared" si="12"/>
        <v>2875449</v>
      </c>
    </row>
    <row r="557" spans="1:10" ht="18.75">
      <c r="A557" s="44" t="s">
        <v>333</v>
      </c>
      <c r="B557" s="7" t="s">
        <v>669</v>
      </c>
      <c r="C557" s="7" t="s">
        <v>670</v>
      </c>
      <c r="D557" s="9" t="s">
        <v>662</v>
      </c>
      <c r="E557" s="43" t="s">
        <v>686</v>
      </c>
      <c r="F557" s="11">
        <v>280</v>
      </c>
      <c r="G557" s="11">
        <f>F557*4780+(F557*4780*4.6/100)+50000</f>
        <v>1449966.4</v>
      </c>
      <c r="H557" s="6">
        <v>0</v>
      </c>
      <c r="I557" s="6">
        <v>0</v>
      </c>
      <c r="J557" s="11">
        <f t="shared" si="12"/>
        <v>1449966.4</v>
      </c>
    </row>
    <row r="558" spans="1:10" ht="18.75">
      <c r="A558" s="46"/>
      <c r="B558" s="7" t="s">
        <v>671</v>
      </c>
      <c r="C558" s="7"/>
      <c r="D558" s="9" t="s">
        <v>662</v>
      </c>
      <c r="E558" s="43"/>
      <c r="F558" s="11">
        <v>366</v>
      </c>
      <c r="G558" s="11">
        <f>F558*4320+(F558*4320*4.6/100)+50000</f>
        <v>1703851.52</v>
      </c>
      <c r="H558" s="6"/>
      <c r="I558" s="6"/>
      <c r="J558" s="11">
        <f t="shared" si="12"/>
        <v>1703851.52</v>
      </c>
    </row>
    <row r="559" spans="1:10" ht="18.75">
      <c r="A559" s="21" t="s">
        <v>334</v>
      </c>
      <c r="B559" s="7" t="s">
        <v>660</v>
      </c>
      <c r="C559" s="8" t="s">
        <v>684</v>
      </c>
      <c r="D559" s="9" t="s">
        <v>662</v>
      </c>
      <c r="E559" s="24" t="s">
        <v>686</v>
      </c>
      <c r="F559" s="16">
        <v>1</v>
      </c>
      <c r="G559" s="11">
        <v>2920694</v>
      </c>
      <c r="H559" s="6">
        <v>0</v>
      </c>
      <c r="I559" s="6">
        <v>0</v>
      </c>
      <c r="J559" s="11">
        <f t="shared" si="12"/>
        <v>2920694</v>
      </c>
    </row>
    <row r="560" spans="1:10" ht="18.75">
      <c r="A560" s="44" t="s">
        <v>335</v>
      </c>
      <c r="B560" s="7" t="s">
        <v>669</v>
      </c>
      <c r="C560" s="7" t="s">
        <v>670</v>
      </c>
      <c r="D560" s="9" t="s">
        <v>662</v>
      </c>
      <c r="E560" s="43" t="s">
        <v>687</v>
      </c>
      <c r="F560" s="11">
        <v>570</v>
      </c>
      <c r="G560" s="11">
        <f>F560*4780+(F560*4780*4.6/100)+50000</f>
        <v>2899931.6</v>
      </c>
      <c r="H560" s="6">
        <v>0</v>
      </c>
      <c r="I560" s="6">
        <v>0</v>
      </c>
      <c r="J560" s="11">
        <f t="shared" si="12"/>
        <v>2899931.6</v>
      </c>
    </row>
    <row r="561" spans="1:10" ht="18.75">
      <c r="A561" s="46"/>
      <c r="B561" s="7" t="s">
        <v>671</v>
      </c>
      <c r="C561" s="7"/>
      <c r="D561" s="9" t="s">
        <v>662</v>
      </c>
      <c r="E561" s="43"/>
      <c r="F561" s="11">
        <v>4145</v>
      </c>
      <c r="G561" s="11">
        <f>F561*4320+(F561*4320*4.6/100)+50000</f>
        <v>18780094.399999999</v>
      </c>
      <c r="H561" s="6"/>
      <c r="I561" s="6"/>
      <c r="J561" s="11">
        <f t="shared" si="12"/>
        <v>18780094.399999999</v>
      </c>
    </row>
    <row r="562" spans="1:10" ht="18.75">
      <c r="A562" s="44" t="s">
        <v>336</v>
      </c>
      <c r="B562" s="7" t="s">
        <v>669</v>
      </c>
      <c r="C562" s="7" t="s">
        <v>670</v>
      </c>
      <c r="D562" s="9" t="s">
        <v>662</v>
      </c>
      <c r="E562" s="43" t="s">
        <v>686</v>
      </c>
      <c r="F562" s="11">
        <v>750</v>
      </c>
      <c r="G562" s="11">
        <f>F562*4780+(F562*4780*4.6/100)+50000</f>
        <v>3799910</v>
      </c>
      <c r="H562" s="6">
        <v>0</v>
      </c>
      <c r="I562" s="6">
        <v>0</v>
      </c>
      <c r="J562" s="11">
        <f t="shared" si="12"/>
        <v>3799910</v>
      </c>
    </row>
    <row r="563" spans="1:10" ht="18.75">
      <c r="A563" s="46"/>
      <c r="B563" s="7" t="s">
        <v>671</v>
      </c>
      <c r="C563" s="7"/>
      <c r="D563" s="9" t="s">
        <v>662</v>
      </c>
      <c r="E563" s="43"/>
      <c r="F563" s="11">
        <v>3560</v>
      </c>
      <c r="G563" s="11">
        <f>F563*4320+(F563*4320*4.6/100)+50000</f>
        <v>16136643.199999999</v>
      </c>
      <c r="H563" s="6"/>
      <c r="I563" s="6"/>
      <c r="J563" s="11">
        <f t="shared" ref="J563:J603" si="13">G563</f>
        <v>16136643.199999999</v>
      </c>
    </row>
    <row r="564" spans="1:10" ht="18.75">
      <c r="A564" s="21" t="s">
        <v>337</v>
      </c>
      <c r="B564" s="7" t="s">
        <v>660</v>
      </c>
      <c r="C564" s="8" t="s">
        <v>661</v>
      </c>
      <c r="D564" s="9" t="s">
        <v>662</v>
      </c>
      <c r="E564" s="24" t="s">
        <v>686</v>
      </c>
      <c r="F564" s="16">
        <v>1</v>
      </c>
      <c r="G564" s="11">
        <v>2328194</v>
      </c>
      <c r="H564" s="6">
        <v>0</v>
      </c>
      <c r="I564" s="6">
        <v>0</v>
      </c>
      <c r="J564" s="11">
        <f t="shared" si="13"/>
        <v>2328194</v>
      </c>
    </row>
    <row r="565" spans="1:10" ht="18.75">
      <c r="A565" s="44" t="s">
        <v>338</v>
      </c>
      <c r="B565" s="7" t="s">
        <v>669</v>
      </c>
      <c r="C565" s="7" t="s">
        <v>670</v>
      </c>
      <c r="D565" s="9" t="s">
        <v>662</v>
      </c>
      <c r="E565" s="43" t="s">
        <v>686</v>
      </c>
      <c r="F565" s="11">
        <v>1027</v>
      </c>
      <c r="G565" s="11">
        <f>F565*4780+(F565*4780*4.6/100)+50000</f>
        <v>5184876.76</v>
      </c>
      <c r="H565" s="6">
        <v>0</v>
      </c>
      <c r="I565" s="6">
        <v>0</v>
      </c>
      <c r="J565" s="11">
        <f t="shared" si="13"/>
        <v>5184876.76</v>
      </c>
    </row>
    <row r="566" spans="1:10" ht="18.75">
      <c r="A566" s="46"/>
      <c r="B566" s="7" t="s">
        <v>671</v>
      </c>
      <c r="C566" s="7"/>
      <c r="D566" s="9" t="s">
        <v>662</v>
      </c>
      <c r="E566" s="43"/>
      <c r="F566" s="11">
        <v>1879</v>
      </c>
      <c r="G566" s="11">
        <f>F566*4320+(F566*4320*4.6/100)+50000</f>
        <v>8540674.8800000008</v>
      </c>
      <c r="H566" s="6"/>
      <c r="I566" s="6"/>
      <c r="J566" s="11">
        <f t="shared" si="13"/>
        <v>8540674.8800000008</v>
      </c>
    </row>
    <row r="567" spans="1:10" ht="18.75">
      <c r="A567" s="44" t="s">
        <v>339</v>
      </c>
      <c r="B567" s="7" t="s">
        <v>669</v>
      </c>
      <c r="C567" s="7" t="s">
        <v>670</v>
      </c>
      <c r="D567" s="9" t="s">
        <v>662</v>
      </c>
      <c r="E567" s="43" t="s">
        <v>686</v>
      </c>
      <c r="F567" s="11">
        <v>351</v>
      </c>
      <c r="G567" s="11">
        <f>F567*4780+(F567*4780*4.6/100)+50000</f>
        <v>1804957.88</v>
      </c>
      <c r="H567" s="6">
        <v>0</v>
      </c>
      <c r="I567" s="6">
        <v>0</v>
      </c>
      <c r="J567" s="11">
        <f t="shared" si="13"/>
        <v>1804957.88</v>
      </c>
    </row>
    <row r="568" spans="1:10" ht="18.75">
      <c r="A568" s="46"/>
      <c r="B568" s="7" t="s">
        <v>671</v>
      </c>
      <c r="C568" s="7"/>
      <c r="D568" s="9" t="s">
        <v>662</v>
      </c>
      <c r="E568" s="43"/>
      <c r="F568" s="11">
        <v>624</v>
      </c>
      <c r="G568" s="11">
        <f>F568*4320+(F568*4320*4.6/100)+50000</f>
        <v>2869681.28</v>
      </c>
      <c r="H568" s="6"/>
      <c r="I568" s="6"/>
      <c r="J568" s="11">
        <f t="shared" si="13"/>
        <v>2869681.28</v>
      </c>
    </row>
    <row r="569" spans="1:10" ht="18.75">
      <c r="A569" s="21" t="s">
        <v>340</v>
      </c>
      <c r="B569" s="7" t="s">
        <v>669</v>
      </c>
      <c r="C569" s="7"/>
      <c r="D569" s="9" t="s">
        <v>662</v>
      </c>
      <c r="E569" s="24" t="s">
        <v>686</v>
      </c>
      <c r="F569" s="11"/>
      <c r="G569" s="11">
        <v>2000000</v>
      </c>
      <c r="H569" s="6">
        <v>0</v>
      </c>
      <c r="I569" s="6">
        <v>0</v>
      </c>
      <c r="J569" s="11">
        <f t="shared" si="13"/>
        <v>2000000</v>
      </c>
    </row>
    <row r="570" spans="1:10" ht="18.75">
      <c r="A570" s="21" t="s">
        <v>341</v>
      </c>
      <c r="B570" s="7" t="s">
        <v>672</v>
      </c>
      <c r="C570" s="7"/>
      <c r="D570" s="9" t="s">
        <v>662</v>
      </c>
      <c r="E570" s="24" t="s">
        <v>686</v>
      </c>
      <c r="F570" s="12"/>
      <c r="G570" s="11">
        <v>2000000</v>
      </c>
      <c r="H570" s="6">
        <v>0</v>
      </c>
      <c r="I570" s="6">
        <v>0</v>
      </c>
      <c r="J570" s="11">
        <f t="shared" si="13"/>
        <v>2000000</v>
      </c>
    </row>
    <row r="571" spans="1:10" ht="18.75">
      <c r="A571" s="44" t="s">
        <v>342</v>
      </c>
      <c r="B571" s="7" t="s">
        <v>669</v>
      </c>
      <c r="C571" s="7" t="s">
        <v>675</v>
      </c>
      <c r="D571" s="9" t="s">
        <v>662</v>
      </c>
      <c r="E571" s="43" t="s">
        <v>686</v>
      </c>
      <c r="F571" s="11">
        <v>490</v>
      </c>
      <c r="G571" s="11">
        <f>F571*3319+(F571*3319*4.6/100)+50000</f>
        <v>1751120.26</v>
      </c>
      <c r="H571" s="6">
        <v>0</v>
      </c>
      <c r="I571" s="6">
        <v>0</v>
      </c>
      <c r="J571" s="11">
        <f t="shared" si="13"/>
        <v>1751120.26</v>
      </c>
    </row>
    <row r="572" spans="1:10" ht="18.75">
      <c r="A572" s="46"/>
      <c r="B572" s="7" t="s">
        <v>671</v>
      </c>
      <c r="C572" s="7"/>
      <c r="D572" s="9" t="s">
        <v>662</v>
      </c>
      <c r="E572" s="43"/>
      <c r="F572" s="11">
        <v>720</v>
      </c>
      <c r="G572" s="11">
        <f>F572*4320+(F572*4320*4.6/100)+50000</f>
        <v>3303478.4</v>
      </c>
      <c r="H572" s="6"/>
      <c r="I572" s="6"/>
      <c r="J572" s="11">
        <f t="shared" si="13"/>
        <v>3303478.4</v>
      </c>
    </row>
    <row r="573" spans="1:10" ht="18.75">
      <c r="A573" s="44" t="s">
        <v>343</v>
      </c>
      <c r="B573" s="7" t="s">
        <v>669</v>
      </c>
      <c r="C573" s="7"/>
      <c r="D573" s="9" t="s">
        <v>662</v>
      </c>
      <c r="E573" s="43" t="s">
        <v>686</v>
      </c>
      <c r="F573" s="11"/>
      <c r="G573" s="11">
        <v>2000000</v>
      </c>
      <c r="H573" s="6">
        <v>0</v>
      </c>
      <c r="I573" s="6">
        <v>0</v>
      </c>
      <c r="J573" s="11">
        <f t="shared" si="13"/>
        <v>2000000</v>
      </c>
    </row>
    <row r="574" spans="1:10" ht="18.75">
      <c r="A574" s="46"/>
      <c r="B574" s="7" t="s">
        <v>671</v>
      </c>
      <c r="C574" s="7"/>
      <c r="D574" s="9" t="s">
        <v>662</v>
      </c>
      <c r="E574" s="43"/>
      <c r="F574" s="11"/>
      <c r="G574" s="11">
        <v>2000000</v>
      </c>
      <c r="H574" s="6"/>
      <c r="I574" s="6"/>
      <c r="J574" s="11">
        <f t="shared" si="13"/>
        <v>2000000</v>
      </c>
    </row>
    <row r="575" spans="1:10" ht="18.75">
      <c r="A575" s="44" t="s">
        <v>344</v>
      </c>
      <c r="B575" s="7" t="s">
        <v>669</v>
      </c>
      <c r="C575" s="7" t="s">
        <v>670</v>
      </c>
      <c r="D575" s="9" t="s">
        <v>662</v>
      </c>
      <c r="E575" s="43" t="s">
        <v>686</v>
      </c>
      <c r="F575" s="11">
        <v>488</v>
      </c>
      <c r="G575" s="11">
        <f>F575*4780+(F575*4780*4.6/100)+50000</f>
        <v>2489941.44</v>
      </c>
      <c r="H575" s="6">
        <v>0</v>
      </c>
      <c r="I575" s="6">
        <v>0</v>
      </c>
      <c r="J575" s="11">
        <f t="shared" si="13"/>
        <v>2489941.44</v>
      </c>
    </row>
    <row r="576" spans="1:10" ht="18.75">
      <c r="A576" s="46"/>
      <c r="B576" s="7" t="s">
        <v>671</v>
      </c>
      <c r="C576" s="7"/>
      <c r="D576" s="9" t="s">
        <v>662</v>
      </c>
      <c r="E576" s="43"/>
      <c r="F576" s="11"/>
      <c r="G576" s="11">
        <v>2000000</v>
      </c>
      <c r="H576" s="6"/>
      <c r="I576" s="6"/>
      <c r="J576" s="11">
        <f t="shared" si="13"/>
        <v>2000000</v>
      </c>
    </row>
    <row r="577" spans="1:10" ht="18.75">
      <c r="A577" s="44" t="s">
        <v>345</v>
      </c>
      <c r="B577" s="7" t="s">
        <v>669</v>
      </c>
      <c r="C577" s="7"/>
      <c r="D577" s="9" t="s">
        <v>662</v>
      </c>
      <c r="E577" s="43" t="s">
        <v>686</v>
      </c>
      <c r="F577" s="11"/>
      <c r="G577" s="11">
        <v>2000000</v>
      </c>
      <c r="H577" s="6">
        <v>0</v>
      </c>
      <c r="I577" s="6">
        <v>0</v>
      </c>
      <c r="J577" s="11">
        <f t="shared" si="13"/>
        <v>2000000</v>
      </c>
    </row>
    <row r="578" spans="1:10" ht="18.75">
      <c r="A578" s="46"/>
      <c r="B578" s="7" t="s">
        <v>671</v>
      </c>
      <c r="C578" s="7"/>
      <c r="D578" s="9" t="s">
        <v>662</v>
      </c>
      <c r="E578" s="43"/>
      <c r="F578" s="11"/>
      <c r="G578" s="11">
        <v>2000000</v>
      </c>
      <c r="H578" s="6"/>
      <c r="I578" s="6"/>
      <c r="J578" s="11">
        <f t="shared" si="13"/>
        <v>2000000</v>
      </c>
    </row>
    <row r="579" spans="1:10" ht="18.75">
      <c r="A579" s="44" t="s">
        <v>346</v>
      </c>
      <c r="B579" s="7" t="s">
        <v>669</v>
      </c>
      <c r="C579" s="7"/>
      <c r="D579" s="9" t="s">
        <v>662</v>
      </c>
      <c r="E579" s="43" t="s">
        <v>686</v>
      </c>
      <c r="F579" s="11"/>
      <c r="G579" s="11">
        <v>2000000</v>
      </c>
      <c r="H579" s="6">
        <v>0</v>
      </c>
      <c r="I579" s="6">
        <v>0</v>
      </c>
      <c r="J579" s="11">
        <f t="shared" si="13"/>
        <v>2000000</v>
      </c>
    </row>
    <row r="580" spans="1:10" ht="18.75">
      <c r="A580" s="46"/>
      <c r="B580" s="7" t="s">
        <v>671</v>
      </c>
      <c r="C580" s="7"/>
      <c r="D580" s="9" t="s">
        <v>662</v>
      </c>
      <c r="E580" s="43"/>
      <c r="F580" s="11"/>
      <c r="G580" s="11">
        <v>2000000</v>
      </c>
      <c r="H580" s="6"/>
      <c r="I580" s="6"/>
      <c r="J580" s="11">
        <f t="shared" si="13"/>
        <v>2000000</v>
      </c>
    </row>
    <row r="581" spans="1:10" ht="18.75">
      <c r="A581" s="44" t="s">
        <v>347</v>
      </c>
      <c r="B581" s="7" t="s">
        <v>669</v>
      </c>
      <c r="C581" s="7" t="s">
        <v>670</v>
      </c>
      <c r="D581" s="9" t="s">
        <v>662</v>
      </c>
      <c r="E581" s="43" t="s">
        <v>686</v>
      </c>
      <c r="F581" s="11">
        <v>242</v>
      </c>
      <c r="G581" s="11">
        <f>F581*4780+(F581*4780*4.6/100)+50000</f>
        <v>1259970.96</v>
      </c>
      <c r="H581" s="6">
        <v>0</v>
      </c>
      <c r="I581" s="6">
        <v>0</v>
      </c>
      <c r="J581" s="11">
        <f t="shared" si="13"/>
        <v>1259970.96</v>
      </c>
    </row>
    <row r="582" spans="1:10" ht="18.75">
      <c r="A582" s="46"/>
      <c r="B582" s="7" t="s">
        <v>671</v>
      </c>
      <c r="C582" s="7"/>
      <c r="D582" s="9" t="s">
        <v>662</v>
      </c>
      <c r="E582" s="43"/>
      <c r="F582" s="11">
        <v>258</v>
      </c>
      <c r="G582" s="11">
        <f>F582*4320+(F582*4320*4.6/100)+50000</f>
        <v>1215829.76</v>
      </c>
      <c r="H582" s="6"/>
      <c r="I582" s="6"/>
      <c r="J582" s="11">
        <f t="shared" si="13"/>
        <v>1215829.76</v>
      </c>
    </row>
    <row r="583" spans="1:10" ht="18.75">
      <c r="A583" s="21" t="s">
        <v>348</v>
      </c>
      <c r="B583" s="7" t="s">
        <v>674</v>
      </c>
      <c r="C583" s="7"/>
      <c r="D583" s="9" t="s">
        <v>662</v>
      </c>
      <c r="E583" s="24" t="s">
        <v>686</v>
      </c>
      <c r="F583" s="12"/>
      <c r="G583" s="11">
        <v>3000000</v>
      </c>
      <c r="H583" s="6">
        <v>0</v>
      </c>
      <c r="I583" s="6">
        <v>0</v>
      </c>
      <c r="J583" s="11">
        <f t="shared" si="13"/>
        <v>3000000</v>
      </c>
    </row>
    <row r="584" spans="1:10" ht="18.75">
      <c r="A584" s="44" t="s">
        <v>349</v>
      </c>
      <c r="B584" s="7" t="s">
        <v>669</v>
      </c>
      <c r="C584" s="7"/>
      <c r="D584" s="9" t="s">
        <v>662</v>
      </c>
      <c r="E584" s="43" t="s">
        <v>686</v>
      </c>
      <c r="F584" s="11"/>
      <c r="G584" s="11">
        <v>2000000</v>
      </c>
      <c r="H584" s="6">
        <v>0</v>
      </c>
      <c r="I584" s="6">
        <v>0</v>
      </c>
      <c r="J584" s="11">
        <f t="shared" si="13"/>
        <v>2000000</v>
      </c>
    </row>
    <row r="585" spans="1:10" ht="18.75">
      <c r="A585" s="46"/>
      <c r="B585" s="7" t="s">
        <v>671</v>
      </c>
      <c r="C585" s="7"/>
      <c r="D585" s="9" t="s">
        <v>662</v>
      </c>
      <c r="E585" s="43"/>
      <c r="F585" s="11"/>
      <c r="G585" s="11">
        <v>2000000</v>
      </c>
      <c r="H585" s="6"/>
      <c r="I585" s="6"/>
      <c r="J585" s="11">
        <f t="shared" si="13"/>
        <v>2000000</v>
      </c>
    </row>
    <row r="586" spans="1:10" ht="18.75">
      <c r="A586" s="21" t="s">
        <v>350</v>
      </c>
      <c r="B586" s="7" t="s">
        <v>669</v>
      </c>
      <c r="C586" s="7"/>
      <c r="D586" s="9" t="s">
        <v>662</v>
      </c>
      <c r="E586" s="24" t="s">
        <v>686</v>
      </c>
      <c r="F586" s="11"/>
      <c r="G586" s="11">
        <v>2000000</v>
      </c>
      <c r="H586" s="6">
        <v>0</v>
      </c>
      <c r="I586" s="6">
        <v>0</v>
      </c>
      <c r="J586" s="11">
        <f t="shared" si="13"/>
        <v>2000000</v>
      </c>
    </row>
    <row r="587" spans="1:10" ht="18.75">
      <c r="A587" s="44" t="s">
        <v>351</v>
      </c>
      <c r="B587" s="7" t="s">
        <v>669</v>
      </c>
      <c r="C587" s="7"/>
      <c r="D587" s="9" t="s">
        <v>662</v>
      </c>
      <c r="E587" s="43" t="s">
        <v>686</v>
      </c>
      <c r="F587" s="11"/>
      <c r="G587" s="11">
        <v>2000000</v>
      </c>
      <c r="H587" s="6">
        <v>0</v>
      </c>
      <c r="I587" s="6">
        <v>0</v>
      </c>
      <c r="J587" s="11">
        <f t="shared" si="13"/>
        <v>2000000</v>
      </c>
    </row>
    <row r="588" spans="1:10" ht="18.75">
      <c r="A588" s="46"/>
      <c r="B588" s="7" t="s">
        <v>671</v>
      </c>
      <c r="C588" s="7"/>
      <c r="D588" s="9" t="s">
        <v>662</v>
      </c>
      <c r="E588" s="43"/>
      <c r="F588" s="11"/>
      <c r="G588" s="11">
        <v>2000000</v>
      </c>
      <c r="H588" s="6"/>
      <c r="I588" s="6"/>
      <c r="J588" s="11">
        <f t="shared" si="13"/>
        <v>2000000</v>
      </c>
    </row>
    <row r="589" spans="1:10" ht="18.75">
      <c r="A589" s="44" t="s">
        <v>352</v>
      </c>
      <c r="B589" s="7" t="s">
        <v>669</v>
      </c>
      <c r="C589" s="7"/>
      <c r="D589" s="9" t="s">
        <v>662</v>
      </c>
      <c r="E589" s="43" t="s">
        <v>686</v>
      </c>
      <c r="F589" s="11"/>
      <c r="G589" s="11">
        <v>2000000</v>
      </c>
      <c r="H589" s="6">
        <v>0</v>
      </c>
      <c r="I589" s="6">
        <v>0</v>
      </c>
      <c r="J589" s="11">
        <f t="shared" si="13"/>
        <v>2000000</v>
      </c>
    </row>
    <row r="590" spans="1:10" ht="18.75">
      <c r="A590" s="46"/>
      <c r="B590" s="7" t="s">
        <v>671</v>
      </c>
      <c r="C590" s="7"/>
      <c r="D590" s="9" t="s">
        <v>662</v>
      </c>
      <c r="E590" s="43"/>
      <c r="F590" s="11"/>
      <c r="G590" s="11">
        <v>2000000</v>
      </c>
      <c r="H590" s="6"/>
      <c r="I590" s="6"/>
      <c r="J590" s="11">
        <f t="shared" si="13"/>
        <v>2000000</v>
      </c>
    </row>
    <row r="591" spans="1:10" ht="18.75">
      <c r="A591" s="44" t="s">
        <v>353</v>
      </c>
      <c r="B591" s="7" t="s">
        <v>669</v>
      </c>
      <c r="C591" s="7"/>
      <c r="D591" s="9" t="s">
        <v>662</v>
      </c>
      <c r="E591" s="43" t="s">
        <v>686</v>
      </c>
      <c r="F591" s="11"/>
      <c r="G591" s="11">
        <v>2000000</v>
      </c>
      <c r="H591" s="6">
        <v>0</v>
      </c>
      <c r="I591" s="6">
        <v>0</v>
      </c>
      <c r="J591" s="11">
        <f t="shared" si="13"/>
        <v>2000000</v>
      </c>
    </row>
    <row r="592" spans="1:10" ht="18.75">
      <c r="A592" s="46"/>
      <c r="B592" s="7" t="s">
        <v>671</v>
      </c>
      <c r="C592" s="7"/>
      <c r="D592" s="9" t="s">
        <v>662</v>
      </c>
      <c r="E592" s="43"/>
      <c r="F592" s="11"/>
      <c r="G592" s="11">
        <v>2000000</v>
      </c>
      <c r="H592" s="6"/>
      <c r="I592" s="6"/>
      <c r="J592" s="11">
        <f t="shared" si="13"/>
        <v>2000000</v>
      </c>
    </row>
    <row r="593" spans="1:10" ht="18.75">
      <c r="A593" s="21" t="s">
        <v>354</v>
      </c>
      <c r="B593" s="7" t="s">
        <v>669</v>
      </c>
      <c r="C593" s="7"/>
      <c r="D593" s="9" t="s">
        <v>662</v>
      </c>
      <c r="E593" s="24" t="s">
        <v>686</v>
      </c>
      <c r="F593" s="11"/>
      <c r="G593" s="11">
        <v>2000000</v>
      </c>
      <c r="H593" s="6">
        <v>0</v>
      </c>
      <c r="I593" s="6">
        <v>0</v>
      </c>
      <c r="J593" s="11">
        <f t="shared" si="13"/>
        <v>2000000</v>
      </c>
    </row>
    <row r="594" spans="1:10" ht="18.75">
      <c r="A594" s="44" t="s">
        <v>355</v>
      </c>
      <c r="B594" s="7" t="s">
        <v>669</v>
      </c>
      <c r="C594" s="7"/>
      <c r="D594" s="9" t="s">
        <v>662</v>
      </c>
      <c r="E594" s="43" t="s">
        <v>686</v>
      </c>
      <c r="F594" s="11"/>
      <c r="G594" s="11">
        <v>2000000</v>
      </c>
      <c r="H594" s="6">
        <v>0</v>
      </c>
      <c r="I594" s="6">
        <v>0</v>
      </c>
      <c r="J594" s="11">
        <f t="shared" si="13"/>
        <v>2000000</v>
      </c>
    </row>
    <row r="595" spans="1:10" ht="18.75">
      <c r="A595" s="46"/>
      <c r="B595" s="7" t="s">
        <v>671</v>
      </c>
      <c r="C595" s="7"/>
      <c r="D595" s="9" t="s">
        <v>662</v>
      </c>
      <c r="E595" s="43"/>
      <c r="F595" s="11"/>
      <c r="G595" s="11">
        <v>2000000</v>
      </c>
      <c r="H595" s="6"/>
      <c r="I595" s="6"/>
      <c r="J595" s="11">
        <f t="shared" si="13"/>
        <v>2000000</v>
      </c>
    </row>
    <row r="596" spans="1:10" ht="18.75">
      <c r="A596" s="21" t="s">
        <v>356</v>
      </c>
      <c r="B596" s="7" t="s">
        <v>674</v>
      </c>
      <c r="C596" s="7"/>
      <c r="D596" s="9" t="s">
        <v>662</v>
      </c>
      <c r="E596" s="24" t="s">
        <v>686</v>
      </c>
      <c r="F596" s="12"/>
      <c r="G596" s="11">
        <v>3000000</v>
      </c>
      <c r="H596" s="6">
        <v>0</v>
      </c>
      <c r="I596" s="6">
        <v>0</v>
      </c>
      <c r="J596" s="11">
        <f t="shared" si="13"/>
        <v>3000000</v>
      </c>
    </row>
    <row r="597" spans="1:10" ht="18.75">
      <c r="A597" s="21" t="s">
        <v>357</v>
      </c>
      <c r="B597" s="7" t="s">
        <v>674</v>
      </c>
      <c r="C597" s="7"/>
      <c r="D597" s="9" t="s">
        <v>662</v>
      </c>
      <c r="E597" s="24" t="s">
        <v>686</v>
      </c>
      <c r="F597" s="12"/>
      <c r="G597" s="11">
        <v>3000000</v>
      </c>
      <c r="H597" s="6">
        <v>0</v>
      </c>
      <c r="I597" s="6">
        <v>0</v>
      </c>
      <c r="J597" s="11">
        <f t="shared" si="13"/>
        <v>3000000</v>
      </c>
    </row>
    <row r="598" spans="1:10" ht="18.75">
      <c r="A598" s="21" t="s">
        <v>358</v>
      </c>
      <c r="B598" s="7" t="s">
        <v>674</v>
      </c>
      <c r="C598" s="7"/>
      <c r="D598" s="9" t="s">
        <v>662</v>
      </c>
      <c r="E598" s="24" t="s">
        <v>686</v>
      </c>
      <c r="F598" s="12"/>
      <c r="G598" s="11">
        <v>3000000</v>
      </c>
      <c r="H598" s="6">
        <v>0</v>
      </c>
      <c r="I598" s="6">
        <v>0</v>
      </c>
      <c r="J598" s="11">
        <f t="shared" si="13"/>
        <v>3000000</v>
      </c>
    </row>
    <row r="599" spans="1:10" ht="18.75">
      <c r="A599" s="44" t="s">
        <v>359</v>
      </c>
      <c r="B599" s="7" t="s">
        <v>669</v>
      </c>
      <c r="C599" s="7"/>
      <c r="D599" s="9" t="s">
        <v>662</v>
      </c>
      <c r="E599" s="43" t="s">
        <v>686</v>
      </c>
      <c r="F599" s="11"/>
      <c r="G599" s="11">
        <v>2000000</v>
      </c>
      <c r="H599" s="6">
        <v>0</v>
      </c>
      <c r="I599" s="6">
        <v>0</v>
      </c>
      <c r="J599" s="11">
        <f t="shared" si="13"/>
        <v>2000000</v>
      </c>
    </row>
    <row r="600" spans="1:10" ht="18.75">
      <c r="A600" s="46"/>
      <c r="B600" s="7" t="s">
        <v>671</v>
      </c>
      <c r="C600" s="7"/>
      <c r="D600" s="9" t="s">
        <v>662</v>
      </c>
      <c r="E600" s="43"/>
      <c r="F600" s="11"/>
      <c r="G600" s="11">
        <v>2000000</v>
      </c>
      <c r="H600" s="6"/>
      <c r="I600" s="6"/>
      <c r="J600" s="11">
        <f t="shared" si="13"/>
        <v>2000000</v>
      </c>
    </row>
    <row r="601" spans="1:10" ht="18.75">
      <c r="A601" s="44" t="s">
        <v>360</v>
      </c>
      <c r="B601" s="7" t="s">
        <v>669</v>
      </c>
      <c r="C601" s="7"/>
      <c r="D601" s="9" t="s">
        <v>662</v>
      </c>
      <c r="E601" s="43" t="s">
        <v>686</v>
      </c>
      <c r="F601" s="11"/>
      <c r="G601" s="11">
        <v>2000000</v>
      </c>
      <c r="H601" s="6">
        <v>0</v>
      </c>
      <c r="I601" s="6">
        <v>0</v>
      </c>
      <c r="J601" s="11">
        <f t="shared" si="13"/>
        <v>2000000</v>
      </c>
    </row>
    <row r="602" spans="1:10" ht="18.75">
      <c r="A602" s="46"/>
      <c r="B602" s="7" t="s">
        <v>671</v>
      </c>
      <c r="C602" s="7"/>
      <c r="D602" s="9" t="s">
        <v>662</v>
      </c>
      <c r="E602" s="43"/>
      <c r="F602" s="11"/>
      <c r="G602" s="11">
        <v>2000000</v>
      </c>
      <c r="H602" s="6"/>
      <c r="I602" s="6"/>
      <c r="J602" s="11">
        <f t="shared" si="13"/>
        <v>2000000</v>
      </c>
    </row>
    <row r="603" spans="1:10" ht="18.75">
      <c r="A603" s="21" t="s">
        <v>361</v>
      </c>
      <c r="B603" s="7" t="s">
        <v>674</v>
      </c>
      <c r="C603" s="7"/>
      <c r="D603" s="9" t="s">
        <v>662</v>
      </c>
      <c r="E603" s="24" t="s">
        <v>686</v>
      </c>
      <c r="F603" s="12"/>
      <c r="G603" s="11">
        <v>3000000</v>
      </c>
      <c r="H603" s="6">
        <v>0</v>
      </c>
      <c r="I603" s="6">
        <v>0</v>
      </c>
      <c r="J603" s="11">
        <f t="shared" si="13"/>
        <v>3000000</v>
      </c>
    </row>
    <row r="604" spans="1:10" ht="18.75">
      <c r="A604" s="3" t="s">
        <v>362</v>
      </c>
      <c r="B604" s="2">
        <f>COUNTA(B605:B611)</f>
        <v>7</v>
      </c>
      <c r="C604" s="13"/>
      <c r="D604" s="14"/>
      <c r="E604" s="25"/>
      <c r="F604" s="15"/>
      <c r="G604" s="15">
        <f>SUM(G605:G611)</f>
        <v>23391896.638999999</v>
      </c>
      <c r="H604" s="5">
        <v>0</v>
      </c>
      <c r="I604" s="5">
        <v>0</v>
      </c>
      <c r="J604" s="18">
        <f>SUM(J605:J611)</f>
        <v>23391896.638999999</v>
      </c>
    </row>
    <row r="605" spans="1:10" ht="18.75">
      <c r="A605" s="44" t="s">
        <v>363</v>
      </c>
      <c r="B605" s="7" t="s">
        <v>669</v>
      </c>
      <c r="C605" s="7" t="s">
        <v>675</v>
      </c>
      <c r="D605" s="9" t="s">
        <v>662</v>
      </c>
      <c r="E605" s="43" t="s">
        <v>686</v>
      </c>
      <c r="F605" s="11">
        <v>650</v>
      </c>
      <c r="G605" s="11">
        <f>F605*3319+(F605*3319*4.6/100)+50000</f>
        <v>2306588.1</v>
      </c>
      <c r="H605" s="6">
        <v>0</v>
      </c>
      <c r="I605" s="6">
        <v>0</v>
      </c>
      <c r="J605" s="11">
        <f t="shared" ref="J605:J668" si="14">G605</f>
        <v>2306588.1</v>
      </c>
    </row>
    <row r="606" spans="1:10" ht="18.75">
      <c r="A606" s="46"/>
      <c r="B606" s="7" t="s">
        <v>671</v>
      </c>
      <c r="C606" s="7"/>
      <c r="D606" s="9" t="s">
        <v>662</v>
      </c>
      <c r="E606" s="43"/>
      <c r="F606" s="11">
        <v>1800</v>
      </c>
      <c r="G606" s="11">
        <f>F606*4320+(F606*4320*4.6/100)+50000</f>
        <v>8183696</v>
      </c>
      <c r="H606" s="6"/>
      <c r="I606" s="6"/>
      <c r="J606" s="11">
        <f t="shared" si="14"/>
        <v>8183696</v>
      </c>
    </row>
    <row r="607" spans="1:10" ht="18.75">
      <c r="A607" s="44" t="s">
        <v>364</v>
      </c>
      <c r="B607" s="7" t="s">
        <v>669</v>
      </c>
      <c r="C607" s="7" t="s">
        <v>670</v>
      </c>
      <c r="D607" s="9" t="s">
        <v>662</v>
      </c>
      <c r="E607" s="43" t="s">
        <v>686</v>
      </c>
      <c r="F607" s="11">
        <v>360</v>
      </c>
      <c r="G607" s="11">
        <f>F607*4780+(F607*4780*4.6/100)+50000</f>
        <v>1849956.8</v>
      </c>
      <c r="H607" s="6">
        <v>0</v>
      </c>
      <c r="I607" s="6">
        <v>0</v>
      </c>
      <c r="J607" s="11">
        <f t="shared" si="14"/>
        <v>1849956.8</v>
      </c>
    </row>
    <row r="608" spans="1:10" ht="18.75">
      <c r="A608" s="46"/>
      <c r="B608" s="7" t="s">
        <v>671</v>
      </c>
      <c r="C608" s="7"/>
      <c r="D608" s="9" t="s">
        <v>662</v>
      </c>
      <c r="E608" s="43"/>
      <c r="F608" s="11">
        <v>757.35</v>
      </c>
      <c r="G608" s="11">
        <f>F608*4320+(F608*4320*4.6/100)+50000</f>
        <v>3472252.5920000002</v>
      </c>
      <c r="H608" s="6"/>
      <c r="I608" s="6"/>
      <c r="J608" s="11">
        <f t="shared" si="14"/>
        <v>3472252.5920000002</v>
      </c>
    </row>
    <row r="609" spans="1:10" ht="18.75">
      <c r="A609" s="21" t="s">
        <v>365</v>
      </c>
      <c r="B609" s="7" t="s">
        <v>674</v>
      </c>
      <c r="C609" s="7"/>
      <c r="D609" s="9" t="s">
        <v>662</v>
      </c>
      <c r="E609" s="24" t="s">
        <v>686</v>
      </c>
      <c r="F609" s="12"/>
      <c r="G609" s="11">
        <v>3000000</v>
      </c>
      <c r="H609" s="6">
        <v>0</v>
      </c>
      <c r="I609" s="6">
        <v>0</v>
      </c>
      <c r="J609" s="11">
        <f t="shared" si="14"/>
        <v>3000000</v>
      </c>
    </row>
    <row r="610" spans="1:10" ht="18.75">
      <c r="A610" s="44" t="s">
        <v>366</v>
      </c>
      <c r="B610" s="7" t="s">
        <v>672</v>
      </c>
      <c r="C610" s="7"/>
      <c r="D610" s="9" t="s">
        <v>662</v>
      </c>
      <c r="E610" s="43" t="s">
        <v>686</v>
      </c>
      <c r="F610" s="11">
        <v>470.9</v>
      </c>
      <c r="G610" s="11">
        <f>F610*3105+(F610*3105*4.6/100)+50000</f>
        <v>1579403.1469999999</v>
      </c>
      <c r="H610" s="6">
        <v>0</v>
      </c>
      <c r="I610" s="6">
        <v>0</v>
      </c>
      <c r="J610" s="11">
        <f t="shared" si="14"/>
        <v>1579403.1469999999</v>
      </c>
    </row>
    <row r="611" spans="1:10" ht="18.75">
      <c r="A611" s="46"/>
      <c r="B611" s="7" t="s">
        <v>673</v>
      </c>
      <c r="C611" s="7"/>
      <c r="D611" s="9" t="s">
        <v>662</v>
      </c>
      <c r="E611" s="43"/>
      <c r="F611" s="12"/>
      <c r="G611" s="11">
        <v>3000000</v>
      </c>
      <c r="H611" s="6"/>
      <c r="I611" s="6"/>
      <c r="J611" s="11">
        <f t="shared" si="14"/>
        <v>3000000</v>
      </c>
    </row>
    <row r="612" spans="1:10" ht="18.75">
      <c r="A612" s="3" t="s">
        <v>367</v>
      </c>
      <c r="B612" s="2">
        <f>COUNTA(B613:B671)</f>
        <v>59</v>
      </c>
      <c r="C612" s="13"/>
      <c r="D612" s="14"/>
      <c r="E612" s="25"/>
      <c r="F612" s="15"/>
      <c r="G612" s="18">
        <f>SUM(G613:G671)</f>
        <v>245401238.26897997</v>
      </c>
      <c r="H612" s="5"/>
      <c r="I612" s="5"/>
      <c r="J612" s="18">
        <f>SUM(J613:J671)</f>
        <v>245401238.26897997</v>
      </c>
    </row>
    <row r="613" spans="1:10" ht="18.75">
      <c r="A613" s="21" t="s">
        <v>368</v>
      </c>
      <c r="B613" s="7" t="s">
        <v>671</v>
      </c>
      <c r="C613" s="7"/>
      <c r="D613" s="9" t="s">
        <v>662</v>
      </c>
      <c r="E613" s="24" t="s">
        <v>686</v>
      </c>
      <c r="F613" s="11">
        <v>673.8</v>
      </c>
      <c r="G613" s="11">
        <f>F613*4320+(F613*4320*4.6/100)+50000</f>
        <v>3094713.5359999998</v>
      </c>
      <c r="H613" s="6">
        <v>0</v>
      </c>
      <c r="I613" s="6">
        <v>0</v>
      </c>
      <c r="J613" s="11">
        <f t="shared" si="14"/>
        <v>3094713.5359999998</v>
      </c>
    </row>
    <row r="614" spans="1:10" ht="18.75">
      <c r="A614" s="44" t="s">
        <v>369</v>
      </c>
      <c r="B614" s="7" t="s">
        <v>672</v>
      </c>
      <c r="C614" s="7"/>
      <c r="D614" s="9" t="s">
        <v>662</v>
      </c>
      <c r="E614" s="43" t="s">
        <v>686</v>
      </c>
      <c r="F614" s="11">
        <v>270</v>
      </c>
      <c r="G614" s="11">
        <f>F614*3105+(F614*3105*4.6/100)+50000</f>
        <v>926914.1</v>
      </c>
      <c r="H614" s="6">
        <v>0</v>
      </c>
      <c r="I614" s="6">
        <v>0</v>
      </c>
      <c r="J614" s="11">
        <f t="shared" si="14"/>
        <v>926914.1</v>
      </c>
    </row>
    <row r="615" spans="1:10" ht="18.75">
      <c r="A615" s="46"/>
      <c r="B615" s="7" t="s">
        <v>673</v>
      </c>
      <c r="C615" s="7"/>
      <c r="D615" s="9" t="s">
        <v>662</v>
      </c>
      <c r="E615" s="43"/>
      <c r="F615" s="12"/>
      <c r="G615" s="11">
        <v>3000000</v>
      </c>
      <c r="H615" s="6"/>
      <c r="I615" s="6"/>
      <c r="J615" s="11">
        <f t="shared" si="14"/>
        <v>3000000</v>
      </c>
    </row>
    <row r="616" spans="1:10" ht="18.75">
      <c r="A616" s="44" t="s">
        <v>370</v>
      </c>
      <c r="B616" s="7" t="s">
        <v>669</v>
      </c>
      <c r="C616" s="7" t="s">
        <v>670</v>
      </c>
      <c r="D616" s="9" t="s">
        <v>662</v>
      </c>
      <c r="E616" s="43" t="s">
        <v>686</v>
      </c>
      <c r="F616" s="11">
        <v>480</v>
      </c>
      <c r="G616" s="11">
        <f>F616*4780+(F616*4780*4.6/100)+50000</f>
        <v>2449942.4</v>
      </c>
      <c r="H616" s="6">
        <v>0</v>
      </c>
      <c r="I616" s="6">
        <v>0</v>
      </c>
      <c r="J616" s="11">
        <f t="shared" si="14"/>
        <v>2449942.4</v>
      </c>
    </row>
    <row r="617" spans="1:10" ht="18.75">
      <c r="A617" s="46"/>
      <c r="B617" s="7" t="s">
        <v>671</v>
      </c>
      <c r="C617" s="7"/>
      <c r="D617" s="9" t="s">
        <v>662</v>
      </c>
      <c r="E617" s="43"/>
      <c r="F617" s="11">
        <v>490</v>
      </c>
      <c r="G617" s="11">
        <f>F617*4320+(F617*4320*4.6/100)+50000</f>
        <v>2264172.7999999998</v>
      </c>
      <c r="H617" s="6"/>
      <c r="I617" s="6"/>
      <c r="J617" s="11">
        <f t="shared" si="14"/>
        <v>2264172.7999999998</v>
      </c>
    </row>
    <row r="618" spans="1:10" ht="18.75">
      <c r="A618" s="44" t="s">
        <v>371</v>
      </c>
      <c r="B618" s="7" t="s">
        <v>669</v>
      </c>
      <c r="C618" s="7" t="s">
        <v>670</v>
      </c>
      <c r="D618" s="9" t="s">
        <v>662</v>
      </c>
      <c r="E618" s="43" t="s">
        <v>686</v>
      </c>
      <c r="F618" s="11">
        <v>500</v>
      </c>
      <c r="G618" s="11">
        <f>F618*4780+(F618*4780*4.6/100)+50000</f>
        <v>2549940</v>
      </c>
      <c r="H618" s="6">
        <v>0</v>
      </c>
      <c r="I618" s="6">
        <v>0</v>
      </c>
      <c r="J618" s="11">
        <f t="shared" si="14"/>
        <v>2549940</v>
      </c>
    </row>
    <row r="619" spans="1:10" ht="18.75">
      <c r="A619" s="46"/>
      <c r="B619" s="7" t="s">
        <v>671</v>
      </c>
      <c r="C619" s="7"/>
      <c r="D619" s="9" t="s">
        <v>662</v>
      </c>
      <c r="E619" s="43"/>
      <c r="F619" s="11">
        <v>600</v>
      </c>
      <c r="G619" s="11">
        <f>F619*4320+(F619*4320*4.6/100)+50000</f>
        <v>2761232</v>
      </c>
      <c r="H619" s="6"/>
      <c r="I619" s="6"/>
      <c r="J619" s="11">
        <f t="shared" si="14"/>
        <v>2761232</v>
      </c>
    </row>
    <row r="620" spans="1:10" ht="18.75">
      <c r="A620" s="21" t="s">
        <v>372</v>
      </c>
      <c r="B620" s="7" t="s">
        <v>669</v>
      </c>
      <c r="C620" s="7"/>
      <c r="D620" s="9" t="s">
        <v>662</v>
      </c>
      <c r="E620" s="24" t="s">
        <v>686</v>
      </c>
      <c r="F620" s="11"/>
      <c r="G620" s="11">
        <v>2000000</v>
      </c>
      <c r="H620" s="6">
        <v>0</v>
      </c>
      <c r="I620" s="6">
        <v>0</v>
      </c>
      <c r="J620" s="11">
        <f t="shared" si="14"/>
        <v>2000000</v>
      </c>
    </row>
    <row r="621" spans="1:10" ht="18.75">
      <c r="A621" s="44" t="s">
        <v>373</v>
      </c>
      <c r="B621" s="7" t="s">
        <v>672</v>
      </c>
      <c r="C621" s="7"/>
      <c r="D621" s="9" t="s">
        <v>662</v>
      </c>
      <c r="E621" s="43" t="s">
        <v>686</v>
      </c>
      <c r="F621" s="11">
        <v>540</v>
      </c>
      <c r="G621" s="11">
        <f>F621*3105+(F621*3105*4.6/100)+50000</f>
        <v>1803828.2</v>
      </c>
      <c r="H621" s="6">
        <v>0</v>
      </c>
      <c r="I621" s="6">
        <v>0</v>
      </c>
      <c r="J621" s="11">
        <f t="shared" si="14"/>
        <v>1803828.2</v>
      </c>
    </row>
    <row r="622" spans="1:10" ht="18.75">
      <c r="A622" s="46"/>
      <c r="B622" s="7" t="s">
        <v>673</v>
      </c>
      <c r="C622" s="7"/>
      <c r="D622" s="9" t="s">
        <v>662</v>
      </c>
      <c r="E622" s="43"/>
      <c r="F622" s="12"/>
      <c r="G622" s="11">
        <v>3000000</v>
      </c>
      <c r="H622" s="6"/>
      <c r="I622" s="6"/>
      <c r="J622" s="11">
        <f t="shared" si="14"/>
        <v>3000000</v>
      </c>
    </row>
    <row r="623" spans="1:10" ht="18.75">
      <c r="A623" s="44" t="s">
        <v>374</v>
      </c>
      <c r="B623" s="7" t="s">
        <v>672</v>
      </c>
      <c r="C623" s="7"/>
      <c r="D623" s="9" t="s">
        <v>662</v>
      </c>
      <c r="E623" s="43" t="s">
        <v>686</v>
      </c>
      <c r="F623" s="11">
        <v>393.02</v>
      </c>
      <c r="G623" s="11">
        <f>F623*3105+(F623*3105*4.6/100)+50000</f>
        <v>1326462.1465999999</v>
      </c>
      <c r="H623" s="6">
        <v>0</v>
      </c>
      <c r="I623" s="6">
        <v>0</v>
      </c>
      <c r="J623" s="11">
        <f t="shared" si="14"/>
        <v>1326462.1465999999</v>
      </c>
    </row>
    <row r="624" spans="1:10" ht="18.75">
      <c r="A624" s="46"/>
      <c r="B624" s="7" t="s">
        <v>673</v>
      </c>
      <c r="C624" s="7"/>
      <c r="D624" s="9" t="s">
        <v>662</v>
      </c>
      <c r="E624" s="43"/>
      <c r="F624" s="12"/>
      <c r="G624" s="11">
        <v>3000000</v>
      </c>
      <c r="H624" s="6"/>
      <c r="I624" s="6"/>
      <c r="J624" s="11">
        <f t="shared" si="14"/>
        <v>3000000</v>
      </c>
    </row>
    <row r="625" spans="1:10" ht="18.75">
      <c r="A625" s="44" t="s">
        <v>375</v>
      </c>
      <c r="B625" s="7" t="s">
        <v>669</v>
      </c>
      <c r="C625" s="7" t="s">
        <v>670</v>
      </c>
      <c r="D625" s="9" t="s">
        <v>662</v>
      </c>
      <c r="E625" s="43" t="s">
        <v>686</v>
      </c>
      <c r="F625" s="11">
        <v>870</v>
      </c>
      <c r="G625" s="11">
        <f>F625*4780+(F625*4780*4.6/100)+50000</f>
        <v>4399895.5999999996</v>
      </c>
      <c r="H625" s="6">
        <v>0</v>
      </c>
      <c r="I625" s="6">
        <v>0</v>
      </c>
      <c r="J625" s="11">
        <f t="shared" si="14"/>
        <v>4399895.5999999996</v>
      </c>
    </row>
    <row r="626" spans="1:10" ht="18.75">
      <c r="A626" s="46"/>
      <c r="B626" s="7" t="s">
        <v>671</v>
      </c>
      <c r="C626" s="7"/>
      <c r="D626" s="9" t="s">
        <v>662</v>
      </c>
      <c r="E626" s="43"/>
      <c r="F626" s="11">
        <v>2487</v>
      </c>
      <c r="G626" s="11">
        <f>F626*4320+(F626*4320*4.6/100)+50000</f>
        <v>11288056.640000001</v>
      </c>
      <c r="H626" s="6"/>
      <c r="I626" s="6"/>
      <c r="J626" s="11">
        <f t="shared" si="14"/>
        <v>11288056.640000001</v>
      </c>
    </row>
    <row r="627" spans="1:10" ht="18.75">
      <c r="A627" s="44" t="s">
        <v>376</v>
      </c>
      <c r="B627" s="7" t="s">
        <v>669</v>
      </c>
      <c r="C627" s="7" t="s">
        <v>670</v>
      </c>
      <c r="D627" s="9" t="s">
        <v>662</v>
      </c>
      <c r="E627" s="43" t="s">
        <v>686</v>
      </c>
      <c r="F627" s="11">
        <v>480</v>
      </c>
      <c r="G627" s="11">
        <f>F627*4780+(F627*4780*4.6/100)+50000</f>
        <v>2449942.4</v>
      </c>
      <c r="H627" s="6">
        <v>0</v>
      </c>
      <c r="I627" s="6">
        <v>0</v>
      </c>
      <c r="J627" s="11">
        <f t="shared" si="14"/>
        <v>2449942.4</v>
      </c>
    </row>
    <row r="628" spans="1:10" ht="18.75">
      <c r="A628" s="46"/>
      <c r="B628" s="7" t="s">
        <v>671</v>
      </c>
      <c r="C628" s="7"/>
      <c r="D628" s="9" t="s">
        <v>662</v>
      </c>
      <c r="E628" s="43"/>
      <c r="F628" s="11">
        <v>720</v>
      </c>
      <c r="G628" s="11">
        <f>F628*4320+(F628*4320*4.6/100)+50000</f>
        <v>3303478.4</v>
      </c>
      <c r="H628" s="6"/>
      <c r="I628" s="6"/>
      <c r="J628" s="11">
        <f t="shared" si="14"/>
        <v>3303478.4</v>
      </c>
    </row>
    <row r="629" spans="1:10" ht="18.75">
      <c r="A629" s="44" t="s">
        <v>377</v>
      </c>
      <c r="B629" s="7" t="s">
        <v>669</v>
      </c>
      <c r="C629" s="7" t="s">
        <v>670</v>
      </c>
      <c r="D629" s="9" t="s">
        <v>662</v>
      </c>
      <c r="E629" s="43" t="s">
        <v>686</v>
      </c>
      <c r="F629" s="11">
        <v>480</v>
      </c>
      <c r="G629" s="11">
        <f>F629*4780+(F629*4780*4.6/100)+50000</f>
        <v>2449942.4</v>
      </c>
      <c r="H629" s="6">
        <v>0</v>
      </c>
      <c r="I629" s="6">
        <v>0</v>
      </c>
      <c r="J629" s="11">
        <f t="shared" si="14"/>
        <v>2449942.4</v>
      </c>
    </row>
    <row r="630" spans="1:10" ht="18.75">
      <c r="A630" s="46"/>
      <c r="B630" s="7" t="s">
        <v>671</v>
      </c>
      <c r="C630" s="7"/>
      <c r="D630" s="9" t="s">
        <v>662</v>
      </c>
      <c r="E630" s="43"/>
      <c r="F630" s="11">
        <v>720</v>
      </c>
      <c r="G630" s="11">
        <f>F630*4320+(F630*4320*4.6/100)+50000</f>
        <v>3303478.4</v>
      </c>
      <c r="H630" s="6"/>
      <c r="I630" s="6"/>
      <c r="J630" s="11">
        <f t="shared" si="14"/>
        <v>3303478.4</v>
      </c>
    </row>
    <row r="631" spans="1:10" ht="18.75">
      <c r="A631" s="44" t="s">
        <v>378</v>
      </c>
      <c r="B631" s="7" t="s">
        <v>669</v>
      </c>
      <c r="C631" s="7" t="s">
        <v>670</v>
      </c>
      <c r="D631" s="9" t="s">
        <v>662</v>
      </c>
      <c r="E631" s="43" t="s">
        <v>686</v>
      </c>
      <c r="F631" s="11">
        <v>800</v>
      </c>
      <c r="G631" s="11">
        <f>F631*4780+(F631*4780*4.6/100)+50000</f>
        <v>4049904</v>
      </c>
      <c r="H631" s="6">
        <v>0</v>
      </c>
      <c r="I631" s="6">
        <v>0</v>
      </c>
      <c r="J631" s="11">
        <f t="shared" si="14"/>
        <v>4049904</v>
      </c>
    </row>
    <row r="632" spans="1:10" ht="18.75">
      <c r="A632" s="46"/>
      <c r="B632" s="7" t="s">
        <v>671</v>
      </c>
      <c r="C632" s="7"/>
      <c r="D632" s="9" t="s">
        <v>662</v>
      </c>
      <c r="E632" s="43"/>
      <c r="F632" s="11">
        <v>1200</v>
      </c>
      <c r="G632" s="11">
        <f>F632*4320+(F632*4320*4.6/100)+50000</f>
        <v>5472464</v>
      </c>
      <c r="H632" s="6"/>
      <c r="I632" s="6"/>
      <c r="J632" s="11">
        <f t="shared" si="14"/>
        <v>5472464</v>
      </c>
    </row>
    <row r="633" spans="1:10" ht="18.75">
      <c r="A633" s="44" t="s">
        <v>379</v>
      </c>
      <c r="B633" s="7" t="s">
        <v>669</v>
      </c>
      <c r="C633" s="7" t="s">
        <v>670</v>
      </c>
      <c r="D633" s="9" t="s">
        <v>662</v>
      </c>
      <c r="E633" s="43" t="s">
        <v>686</v>
      </c>
      <c r="F633" s="11">
        <v>480</v>
      </c>
      <c r="G633" s="11">
        <f>F633*4780+(F633*4780*4.6/100)+50000</f>
        <v>2449942.4</v>
      </c>
      <c r="H633" s="6">
        <v>0</v>
      </c>
      <c r="I633" s="6">
        <v>0</v>
      </c>
      <c r="J633" s="11">
        <f t="shared" si="14"/>
        <v>2449942.4</v>
      </c>
    </row>
    <row r="634" spans="1:10" ht="18.75">
      <c r="A634" s="46"/>
      <c r="B634" s="7" t="s">
        <v>671</v>
      </c>
      <c r="C634" s="7"/>
      <c r="D634" s="9" t="s">
        <v>662</v>
      </c>
      <c r="E634" s="43"/>
      <c r="F634" s="11">
        <v>720</v>
      </c>
      <c r="G634" s="11">
        <f>F634*4320+(F634*4320*4.6/100)+50000</f>
        <v>3303478.4</v>
      </c>
      <c r="H634" s="6"/>
      <c r="I634" s="6"/>
      <c r="J634" s="11">
        <f t="shared" si="14"/>
        <v>3303478.4</v>
      </c>
    </row>
    <row r="635" spans="1:10" ht="18.75">
      <c r="A635" s="44" t="s">
        <v>380</v>
      </c>
      <c r="B635" s="7" t="s">
        <v>672</v>
      </c>
      <c r="C635" s="7"/>
      <c r="D635" s="9" t="s">
        <v>662</v>
      </c>
      <c r="E635" s="43" t="s">
        <v>686</v>
      </c>
      <c r="F635" s="11">
        <v>261.39999999999998</v>
      </c>
      <c r="G635" s="11">
        <f>F635*3105+(F635*3105*4.6/100)+50000</f>
        <v>898982.76199999987</v>
      </c>
      <c r="H635" s="6">
        <v>0</v>
      </c>
      <c r="I635" s="6">
        <v>0</v>
      </c>
      <c r="J635" s="11">
        <f t="shared" si="14"/>
        <v>898982.76199999987</v>
      </c>
    </row>
    <row r="636" spans="1:10" ht="18.75">
      <c r="A636" s="46"/>
      <c r="B636" s="7" t="s">
        <v>673</v>
      </c>
      <c r="C636" s="7"/>
      <c r="D636" s="9" t="s">
        <v>662</v>
      </c>
      <c r="E636" s="43"/>
      <c r="F636" s="12"/>
      <c r="G636" s="11">
        <v>3000000</v>
      </c>
      <c r="H636" s="6"/>
      <c r="I636" s="6"/>
      <c r="J636" s="11">
        <f t="shared" si="14"/>
        <v>3000000</v>
      </c>
    </row>
    <row r="637" spans="1:10" ht="18.75">
      <c r="A637" s="44" t="s">
        <v>381</v>
      </c>
      <c r="B637" s="7" t="s">
        <v>669</v>
      </c>
      <c r="C637" s="7" t="s">
        <v>675</v>
      </c>
      <c r="D637" s="9" t="s">
        <v>662</v>
      </c>
      <c r="E637" s="43" t="s">
        <v>686</v>
      </c>
      <c r="F637" s="11">
        <v>928.56</v>
      </c>
      <c r="G637" s="11">
        <f>F637*3319+(F637*3319*4.6/100)+50000</f>
        <v>3273657.6094399998</v>
      </c>
      <c r="H637" s="6">
        <v>0</v>
      </c>
      <c r="I637" s="6">
        <v>0</v>
      </c>
      <c r="J637" s="11">
        <f t="shared" si="14"/>
        <v>3273657.6094399998</v>
      </c>
    </row>
    <row r="638" spans="1:10" ht="18.75">
      <c r="A638" s="46"/>
      <c r="B638" s="7" t="s">
        <v>671</v>
      </c>
      <c r="C638" s="7"/>
      <c r="D638" s="9" t="s">
        <v>662</v>
      </c>
      <c r="E638" s="43"/>
      <c r="F638" s="11">
        <v>6000</v>
      </c>
      <c r="G638" s="11">
        <f>F638*4320+(F638*4320*4.6/100)+50000</f>
        <v>27162320</v>
      </c>
      <c r="H638" s="6"/>
      <c r="I638" s="6"/>
      <c r="J638" s="11">
        <f t="shared" si="14"/>
        <v>27162320</v>
      </c>
    </row>
    <row r="639" spans="1:10" ht="18.75">
      <c r="A639" s="44" t="s">
        <v>382</v>
      </c>
      <c r="B639" s="7" t="s">
        <v>669</v>
      </c>
      <c r="C639" s="7" t="s">
        <v>675</v>
      </c>
      <c r="D639" s="9" t="s">
        <v>662</v>
      </c>
      <c r="E639" s="43" t="s">
        <v>686</v>
      </c>
      <c r="F639" s="11">
        <v>900</v>
      </c>
      <c r="G639" s="11">
        <f>F639*3319+(F639*3319*4.6/100)+50000</f>
        <v>3174506.6</v>
      </c>
      <c r="H639" s="6">
        <v>0</v>
      </c>
      <c r="I639" s="6">
        <v>0</v>
      </c>
      <c r="J639" s="11">
        <f t="shared" si="14"/>
        <v>3174506.6</v>
      </c>
    </row>
    <row r="640" spans="1:10" ht="18.75">
      <c r="A640" s="46"/>
      <c r="B640" s="7" t="s">
        <v>671</v>
      </c>
      <c r="C640" s="7"/>
      <c r="D640" s="9" t="s">
        <v>662</v>
      </c>
      <c r="E640" s="43"/>
      <c r="F640" s="11">
        <v>1800</v>
      </c>
      <c r="G640" s="11">
        <f>F640*4320+(F640*4320*4.6/100)+50000</f>
        <v>8183696</v>
      </c>
      <c r="H640" s="6"/>
      <c r="I640" s="6"/>
      <c r="J640" s="11">
        <f t="shared" si="14"/>
        <v>8183696</v>
      </c>
    </row>
    <row r="641" spans="1:10" ht="18.75">
      <c r="A641" s="44" t="s">
        <v>383</v>
      </c>
      <c r="B641" s="7" t="s">
        <v>669</v>
      </c>
      <c r="C641" s="7" t="s">
        <v>670</v>
      </c>
      <c r="D641" s="9" t="s">
        <v>662</v>
      </c>
      <c r="E641" s="43" t="s">
        <v>686</v>
      </c>
      <c r="F641" s="11">
        <v>389</v>
      </c>
      <c r="G641" s="11">
        <f>F641*4780+(F641*4780*4.6/100)+50000</f>
        <v>1994953.32</v>
      </c>
      <c r="H641" s="6">
        <v>0</v>
      </c>
      <c r="I641" s="6">
        <v>0</v>
      </c>
      <c r="J641" s="11">
        <f t="shared" si="14"/>
        <v>1994953.32</v>
      </c>
    </row>
    <row r="642" spans="1:10" ht="18.75">
      <c r="A642" s="46"/>
      <c r="B642" s="7" t="s">
        <v>671</v>
      </c>
      <c r="C642" s="7"/>
      <c r="D642" s="9" t="s">
        <v>662</v>
      </c>
      <c r="E642" s="43"/>
      <c r="F642" s="11">
        <v>790</v>
      </c>
      <c r="G642" s="11">
        <f>F642*4320+(F642*4320*4.6/100)+50000</f>
        <v>3619788.7999999998</v>
      </c>
      <c r="H642" s="6"/>
      <c r="I642" s="6"/>
      <c r="J642" s="11">
        <f t="shared" si="14"/>
        <v>3619788.7999999998</v>
      </c>
    </row>
    <row r="643" spans="1:10" ht="18.75">
      <c r="A643" s="44" t="s">
        <v>384</v>
      </c>
      <c r="B643" s="7" t="s">
        <v>669</v>
      </c>
      <c r="C643" s="7" t="s">
        <v>670</v>
      </c>
      <c r="D643" s="9" t="s">
        <v>662</v>
      </c>
      <c r="E643" s="43" t="s">
        <v>686</v>
      </c>
      <c r="F643" s="11">
        <v>389</v>
      </c>
      <c r="G643" s="11">
        <f>F643*4780+(F643*4780*4.6/100)+50000</f>
        <v>1994953.32</v>
      </c>
      <c r="H643" s="6">
        <v>0</v>
      </c>
      <c r="I643" s="6">
        <v>0</v>
      </c>
      <c r="J643" s="11">
        <f t="shared" si="14"/>
        <v>1994953.32</v>
      </c>
    </row>
    <row r="644" spans="1:10" ht="18.75">
      <c r="A644" s="46"/>
      <c r="B644" s="7" t="s">
        <v>671</v>
      </c>
      <c r="C644" s="7"/>
      <c r="D644" s="9" t="s">
        <v>662</v>
      </c>
      <c r="E644" s="43"/>
      <c r="F644" s="11">
        <v>790</v>
      </c>
      <c r="G644" s="11">
        <f>F644*4320+(F644*4320*4.6/100)+50000</f>
        <v>3619788.7999999998</v>
      </c>
      <c r="H644" s="6"/>
      <c r="I644" s="6"/>
      <c r="J644" s="11">
        <f t="shared" si="14"/>
        <v>3619788.7999999998</v>
      </c>
    </row>
    <row r="645" spans="1:10" ht="18.75">
      <c r="A645" s="44" t="s">
        <v>385</v>
      </c>
      <c r="B645" s="7" t="s">
        <v>669</v>
      </c>
      <c r="C645" s="7" t="s">
        <v>670</v>
      </c>
      <c r="D645" s="9" t="s">
        <v>662</v>
      </c>
      <c r="E645" s="43" t="s">
        <v>686</v>
      </c>
      <c r="F645" s="11">
        <v>389</v>
      </c>
      <c r="G645" s="11">
        <f>F645*4780+(F645*4780*4.6/100)+50000</f>
        <v>1994953.32</v>
      </c>
      <c r="H645" s="6">
        <v>0</v>
      </c>
      <c r="I645" s="6">
        <v>0</v>
      </c>
      <c r="J645" s="11">
        <f t="shared" si="14"/>
        <v>1994953.32</v>
      </c>
    </row>
    <row r="646" spans="1:10" ht="18.75">
      <c r="A646" s="46"/>
      <c r="B646" s="7" t="s">
        <v>671</v>
      </c>
      <c r="C646" s="7"/>
      <c r="D646" s="9" t="s">
        <v>662</v>
      </c>
      <c r="E646" s="43"/>
      <c r="F646" s="11">
        <v>790</v>
      </c>
      <c r="G646" s="11">
        <f>F646*4320+(F646*4320*4.6/100)+50000</f>
        <v>3619788.7999999998</v>
      </c>
      <c r="H646" s="6"/>
      <c r="I646" s="6"/>
      <c r="J646" s="11">
        <f t="shared" si="14"/>
        <v>3619788.7999999998</v>
      </c>
    </row>
    <row r="647" spans="1:10" ht="18.75">
      <c r="A647" s="44" t="s">
        <v>386</v>
      </c>
      <c r="B647" s="7" t="s">
        <v>672</v>
      </c>
      <c r="C647" s="7"/>
      <c r="D647" s="9" t="s">
        <v>662</v>
      </c>
      <c r="E647" s="43" t="s">
        <v>686</v>
      </c>
      <c r="F647" s="12"/>
      <c r="G647" s="11">
        <v>2000000</v>
      </c>
      <c r="H647" s="6">
        <v>0</v>
      </c>
      <c r="I647" s="6">
        <v>0</v>
      </c>
      <c r="J647" s="11">
        <f t="shared" si="14"/>
        <v>2000000</v>
      </c>
    </row>
    <row r="648" spans="1:10" ht="18.75">
      <c r="A648" s="46"/>
      <c r="B648" s="7" t="s">
        <v>673</v>
      </c>
      <c r="C648" s="7"/>
      <c r="D648" s="9" t="s">
        <v>662</v>
      </c>
      <c r="E648" s="43"/>
      <c r="F648" s="12"/>
      <c r="G648" s="11">
        <v>3000000</v>
      </c>
      <c r="H648" s="6"/>
      <c r="I648" s="6"/>
      <c r="J648" s="11">
        <f t="shared" si="14"/>
        <v>3000000</v>
      </c>
    </row>
    <row r="649" spans="1:10" ht="18.75">
      <c r="A649" s="44" t="s">
        <v>387</v>
      </c>
      <c r="B649" s="7" t="s">
        <v>669</v>
      </c>
      <c r="C649" s="7" t="s">
        <v>675</v>
      </c>
      <c r="D649" s="9" t="s">
        <v>662</v>
      </c>
      <c r="E649" s="43" t="s">
        <v>686</v>
      </c>
      <c r="F649" s="11">
        <v>386.25</v>
      </c>
      <c r="G649" s="11">
        <f>F649*3319+(F649*3319*4.6/100)+50000</f>
        <v>1390934.0825</v>
      </c>
      <c r="H649" s="6">
        <v>0</v>
      </c>
      <c r="I649" s="6">
        <v>0</v>
      </c>
      <c r="J649" s="11">
        <f t="shared" si="14"/>
        <v>1390934.0825</v>
      </c>
    </row>
    <row r="650" spans="1:10" ht="18.75">
      <c r="A650" s="46"/>
      <c r="B650" s="7" t="s">
        <v>671</v>
      </c>
      <c r="C650" s="7"/>
      <c r="D650" s="9" t="s">
        <v>662</v>
      </c>
      <c r="E650" s="43"/>
      <c r="F650" s="11">
        <v>755.16</v>
      </c>
      <c r="G650" s="11">
        <f>F650*4320+(F650*4320*4.6/100)+50000</f>
        <v>3462356.5951999999</v>
      </c>
      <c r="H650" s="6"/>
      <c r="I650" s="6"/>
      <c r="J650" s="11">
        <f t="shared" si="14"/>
        <v>3462356.5951999999</v>
      </c>
    </row>
    <row r="651" spans="1:10" ht="18.75">
      <c r="A651" s="44" t="s">
        <v>388</v>
      </c>
      <c r="B651" s="7" t="s">
        <v>669</v>
      </c>
      <c r="C651" s="7" t="s">
        <v>675</v>
      </c>
      <c r="D651" s="9" t="s">
        <v>662</v>
      </c>
      <c r="E651" s="43" t="s">
        <v>686</v>
      </c>
      <c r="F651" s="11">
        <v>587.76</v>
      </c>
      <c r="G651" s="11">
        <f>F651*3319+(F651*3319*4.6/100)+50000</f>
        <v>2090511.1102399998</v>
      </c>
      <c r="H651" s="6">
        <v>0</v>
      </c>
      <c r="I651" s="6">
        <v>0</v>
      </c>
      <c r="J651" s="11">
        <f t="shared" si="14"/>
        <v>2090511.1102399998</v>
      </c>
    </row>
    <row r="652" spans="1:10" ht="18.75">
      <c r="A652" s="46"/>
      <c r="B652" s="7" t="s">
        <v>671</v>
      </c>
      <c r="C652" s="7"/>
      <c r="D652" s="9" t="s">
        <v>662</v>
      </c>
      <c r="E652" s="43"/>
      <c r="F652" s="11">
        <v>897</v>
      </c>
      <c r="G652" s="11">
        <f>F652*4320+(F652*4320*4.6/100)+50000</f>
        <v>4103291.84</v>
      </c>
      <c r="H652" s="6"/>
      <c r="I652" s="6"/>
      <c r="J652" s="11">
        <f t="shared" si="14"/>
        <v>4103291.84</v>
      </c>
    </row>
    <row r="653" spans="1:10" ht="18.75">
      <c r="A653" s="44" t="s">
        <v>389</v>
      </c>
      <c r="B653" s="7" t="s">
        <v>672</v>
      </c>
      <c r="C653" s="7"/>
      <c r="D653" s="9" t="s">
        <v>662</v>
      </c>
      <c r="E653" s="43" t="s">
        <v>686</v>
      </c>
      <c r="F653" s="12"/>
      <c r="G653" s="11">
        <v>2000000</v>
      </c>
      <c r="H653" s="6">
        <v>0</v>
      </c>
      <c r="I653" s="6">
        <v>0</v>
      </c>
      <c r="J653" s="11">
        <f t="shared" si="14"/>
        <v>2000000</v>
      </c>
    </row>
    <row r="654" spans="1:10" ht="18.75">
      <c r="A654" s="46"/>
      <c r="B654" s="7" t="s">
        <v>673</v>
      </c>
      <c r="C654" s="7"/>
      <c r="D654" s="9" t="s">
        <v>662</v>
      </c>
      <c r="E654" s="43"/>
      <c r="F654" s="12"/>
      <c r="G654" s="11">
        <v>3000000</v>
      </c>
      <c r="H654" s="6"/>
      <c r="I654" s="6"/>
      <c r="J654" s="11">
        <f t="shared" si="14"/>
        <v>3000000</v>
      </c>
    </row>
    <row r="655" spans="1:10" ht="18.75">
      <c r="A655" s="44" t="s">
        <v>390</v>
      </c>
      <c r="B655" s="7" t="s">
        <v>669</v>
      </c>
      <c r="C655" s="7" t="s">
        <v>675</v>
      </c>
      <c r="D655" s="9" t="s">
        <v>662</v>
      </c>
      <c r="E655" s="43" t="s">
        <v>686</v>
      </c>
      <c r="F655" s="11">
        <v>695</v>
      </c>
      <c r="G655" s="11">
        <f>F655*3319+(F655*3319*4.6/100)+50000</f>
        <v>2462813.4300000002</v>
      </c>
      <c r="H655" s="6">
        <v>0</v>
      </c>
      <c r="I655" s="6">
        <v>0</v>
      </c>
      <c r="J655" s="11">
        <f t="shared" si="14"/>
        <v>2462813.4300000002</v>
      </c>
    </row>
    <row r="656" spans="1:10" ht="18.75">
      <c r="A656" s="46"/>
      <c r="B656" s="7" t="s">
        <v>671</v>
      </c>
      <c r="C656" s="7"/>
      <c r="D656" s="9" t="s">
        <v>662</v>
      </c>
      <c r="E656" s="43"/>
      <c r="F656" s="11">
        <v>2117</v>
      </c>
      <c r="G656" s="11">
        <f>F656*4320+(F656*4320*4.6/100)+50000</f>
        <v>9616130.2400000002</v>
      </c>
      <c r="H656" s="6"/>
      <c r="I656" s="6"/>
      <c r="J656" s="11">
        <f t="shared" si="14"/>
        <v>9616130.2400000002</v>
      </c>
    </row>
    <row r="657" spans="1:10" ht="18.75">
      <c r="A657" s="44" t="s">
        <v>391</v>
      </c>
      <c r="B657" s="7" t="s">
        <v>669</v>
      </c>
      <c r="C657" s="7" t="s">
        <v>675</v>
      </c>
      <c r="D657" s="9" t="s">
        <v>662</v>
      </c>
      <c r="E657" s="43" t="s">
        <v>686</v>
      </c>
      <c r="F657" s="11">
        <v>656</v>
      </c>
      <c r="G657" s="11">
        <f>F657*3319+(F657*3319*4.6/100)+50000</f>
        <v>2327418.1439999999</v>
      </c>
      <c r="H657" s="6">
        <v>0</v>
      </c>
      <c r="I657" s="6">
        <v>0</v>
      </c>
      <c r="J657" s="11">
        <f t="shared" si="14"/>
        <v>2327418.1439999999</v>
      </c>
    </row>
    <row r="658" spans="1:10" ht="18.75">
      <c r="A658" s="46"/>
      <c r="B658" s="7" t="s">
        <v>671</v>
      </c>
      <c r="C658" s="7"/>
      <c r="D658" s="9" t="s">
        <v>662</v>
      </c>
      <c r="E658" s="43"/>
      <c r="F658" s="11">
        <v>1062</v>
      </c>
      <c r="G658" s="11">
        <f>F658*4320+(F658*4320*4.6/100)+50000</f>
        <v>4848880.6399999997</v>
      </c>
      <c r="H658" s="6"/>
      <c r="I658" s="6"/>
      <c r="J658" s="11">
        <f t="shared" si="14"/>
        <v>4848880.6399999997</v>
      </c>
    </row>
    <row r="659" spans="1:10" ht="18.75">
      <c r="A659" s="21" t="s">
        <v>392</v>
      </c>
      <c r="B659" s="7" t="s">
        <v>671</v>
      </c>
      <c r="C659" s="7"/>
      <c r="D659" s="9" t="s">
        <v>662</v>
      </c>
      <c r="E659" s="24" t="s">
        <v>686</v>
      </c>
      <c r="F659" s="11">
        <v>2117</v>
      </c>
      <c r="G659" s="11">
        <f>F659*4320+(F659*4320*4.6/100)+50000</f>
        <v>9616130.2400000002</v>
      </c>
      <c r="H659" s="6">
        <v>0</v>
      </c>
      <c r="I659" s="6">
        <v>0</v>
      </c>
      <c r="J659" s="11">
        <f t="shared" si="14"/>
        <v>9616130.2400000002</v>
      </c>
    </row>
    <row r="660" spans="1:10" ht="18.75">
      <c r="A660" s="44" t="s">
        <v>393</v>
      </c>
      <c r="B660" s="7" t="s">
        <v>672</v>
      </c>
      <c r="C660" s="7"/>
      <c r="D660" s="9" t="s">
        <v>662</v>
      </c>
      <c r="E660" s="43" t="s">
        <v>686</v>
      </c>
      <c r="F660" s="11">
        <v>383.4</v>
      </c>
      <c r="G660" s="11">
        <f>F660*3105+(F660*3105*4.6/100)+50000</f>
        <v>1295218.0219999999</v>
      </c>
      <c r="H660" s="6">
        <v>0</v>
      </c>
      <c r="I660" s="6">
        <v>0</v>
      </c>
      <c r="J660" s="11">
        <f t="shared" si="14"/>
        <v>1295218.0219999999</v>
      </c>
    </row>
    <row r="661" spans="1:10" ht="18.75">
      <c r="A661" s="46"/>
      <c r="B661" s="7" t="s">
        <v>673</v>
      </c>
      <c r="C661" s="7"/>
      <c r="D661" s="9" t="s">
        <v>662</v>
      </c>
      <c r="E661" s="43"/>
      <c r="F661" s="12"/>
      <c r="G661" s="11">
        <v>3000000</v>
      </c>
      <c r="H661" s="6"/>
      <c r="I661" s="6"/>
      <c r="J661" s="11">
        <f t="shared" si="14"/>
        <v>3000000</v>
      </c>
    </row>
    <row r="662" spans="1:10" ht="18.75">
      <c r="A662" s="21" t="s">
        <v>394</v>
      </c>
      <c r="B662" s="7" t="s">
        <v>674</v>
      </c>
      <c r="C662" s="7"/>
      <c r="D662" s="9" t="s">
        <v>662</v>
      </c>
      <c r="E662" s="24" t="s">
        <v>686</v>
      </c>
      <c r="F662" s="12"/>
      <c r="G662" s="11">
        <v>3000000</v>
      </c>
      <c r="H662" s="6">
        <v>0</v>
      </c>
      <c r="I662" s="6">
        <v>0</v>
      </c>
      <c r="J662" s="11">
        <f t="shared" si="14"/>
        <v>3000000</v>
      </c>
    </row>
    <row r="663" spans="1:10" ht="18.75">
      <c r="A663" s="44" t="s">
        <v>395</v>
      </c>
      <c r="B663" s="7" t="s">
        <v>669</v>
      </c>
      <c r="C663" s="7" t="s">
        <v>670</v>
      </c>
      <c r="D663" s="9" t="s">
        <v>662</v>
      </c>
      <c r="E663" s="43" t="s">
        <v>686</v>
      </c>
      <c r="F663" s="11">
        <v>807.6</v>
      </c>
      <c r="G663" s="11">
        <f>F663*4780+(F663*4780*4.6/100)+50000</f>
        <v>4087903.088</v>
      </c>
      <c r="H663" s="6">
        <v>0</v>
      </c>
      <c r="I663" s="6">
        <v>0</v>
      </c>
      <c r="J663" s="11">
        <f t="shared" si="14"/>
        <v>4087903.088</v>
      </c>
    </row>
    <row r="664" spans="1:10" ht="18.75">
      <c r="A664" s="46"/>
      <c r="B664" s="7" t="s">
        <v>671</v>
      </c>
      <c r="C664" s="7"/>
      <c r="D664" s="9" t="s">
        <v>662</v>
      </c>
      <c r="E664" s="43"/>
      <c r="F664" s="11">
        <v>2550</v>
      </c>
      <c r="G664" s="11">
        <f>F664*4320+(F664*4320*4.6/100)+50000</f>
        <v>11572736</v>
      </c>
      <c r="H664" s="6"/>
      <c r="I664" s="6"/>
      <c r="J664" s="11">
        <f t="shared" si="14"/>
        <v>11572736</v>
      </c>
    </row>
    <row r="665" spans="1:10" ht="18.75">
      <c r="A665" s="44" t="s">
        <v>396</v>
      </c>
      <c r="B665" s="7" t="s">
        <v>669</v>
      </c>
      <c r="C665" s="7" t="s">
        <v>675</v>
      </c>
      <c r="D665" s="9" t="s">
        <v>662</v>
      </c>
      <c r="E665" s="43" t="s">
        <v>686</v>
      </c>
      <c r="F665" s="11">
        <v>1900</v>
      </c>
      <c r="G665" s="11">
        <f>F665*3319+(F665*3319*4.6/100)+50000</f>
        <v>6646180.5999999996</v>
      </c>
      <c r="H665" s="6">
        <v>0</v>
      </c>
      <c r="I665" s="6">
        <v>0</v>
      </c>
      <c r="J665" s="11">
        <f t="shared" si="14"/>
        <v>6646180.5999999996</v>
      </c>
    </row>
    <row r="666" spans="1:10" ht="18.75">
      <c r="A666" s="46"/>
      <c r="B666" s="7" t="s">
        <v>671</v>
      </c>
      <c r="C666" s="7"/>
      <c r="D666" s="9" t="s">
        <v>662</v>
      </c>
      <c r="E666" s="43"/>
      <c r="F666" s="11">
        <v>4786</v>
      </c>
      <c r="G666" s="11">
        <f>F666*4320+(F666*4320*4.6/100)+50000</f>
        <v>21676593.920000002</v>
      </c>
      <c r="H666" s="6"/>
      <c r="I666" s="6"/>
      <c r="J666" s="11">
        <f t="shared" si="14"/>
        <v>21676593.920000002</v>
      </c>
    </row>
    <row r="667" spans="1:10" ht="18.75">
      <c r="A667" s="21" t="s">
        <v>397</v>
      </c>
      <c r="B667" s="7" t="s">
        <v>671</v>
      </c>
      <c r="C667" s="7"/>
      <c r="D667" s="9" t="s">
        <v>662</v>
      </c>
      <c r="E667" s="24" t="s">
        <v>686</v>
      </c>
      <c r="F667" s="11">
        <v>374.5</v>
      </c>
      <c r="G667" s="11">
        <f>F667*4320+(F667*4320*4.6/100)+50000</f>
        <v>1742260.64</v>
      </c>
      <c r="H667" s="6">
        <v>0</v>
      </c>
      <c r="I667" s="6">
        <v>0</v>
      </c>
      <c r="J667" s="11">
        <f t="shared" si="14"/>
        <v>1742260.64</v>
      </c>
    </row>
    <row r="668" spans="1:10" ht="18.75">
      <c r="A668" s="44" t="s">
        <v>398</v>
      </c>
      <c r="B668" s="7" t="s">
        <v>672</v>
      </c>
      <c r="C668" s="7"/>
      <c r="D668" s="9" t="s">
        <v>662</v>
      </c>
      <c r="E668" s="43" t="s">
        <v>686</v>
      </c>
      <c r="F668" s="11">
        <v>183.9</v>
      </c>
      <c r="G668" s="11">
        <f>F668*3105+(F668*3105*4.6/100)+50000</f>
        <v>647275.93700000003</v>
      </c>
      <c r="H668" s="6">
        <v>0</v>
      </c>
      <c r="I668" s="6">
        <v>0</v>
      </c>
      <c r="J668" s="11">
        <f t="shared" si="14"/>
        <v>647275.93700000003</v>
      </c>
    </row>
    <row r="669" spans="1:10" ht="18.75">
      <c r="A669" s="46"/>
      <c r="B669" s="7" t="s">
        <v>673</v>
      </c>
      <c r="C669" s="7"/>
      <c r="D669" s="9" t="s">
        <v>662</v>
      </c>
      <c r="E669" s="43"/>
      <c r="F669" s="12"/>
      <c r="G669" s="11">
        <v>3000000</v>
      </c>
      <c r="H669" s="6"/>
      <c r="I669" s="6"/>
      <c r="J669" s="11">
        <f t="shared" ref="J669:J671" si="15">G669</f>
        <v>3000000</v>
      </c>
    </row>
    <row r="670" spans="1:10" ht="18.75">
      <c r="A670" s="44" t="s">
        <v>399</v>
      </c>
      <c r="B670" s="7" t="s">
        <v>672</v>
      </c>
      <c r="C670" s="7"/>
      <c r="D670" s="9" t="s">
        <v>662</v>
      </c>
      <c r="E670" s="43" t="s">
        <v>686</v>
      </c>
      <c r="F670" s="11">
        <v>794.2</v>
      </c>
      <c r="G670" s="11">
        <f>F670*3105+(F670*3105*4.6/100)+50000</f>
        <v>2629426.5860000001</v>
      </c>
      <c r="H670" s="6">
        <v>0</v>
      </c>
      <c r="I670" s="6">
        <v>0</v>
      </c>
      <c r="J670" s="11">
        <f t="shared" si="15"/>
        <v>2629426.5860000001</v>
      </c>
    </row>
    <row r="671" spans="1:10" ht="18.75">
      <c r="A671" s="46"/>
      <c r="B671" s="7" t="s">
        <v>673</v>
      </c>
      <c r="C671" s="7"/>
      <c r="D671" s="9" t="s">
        <v>662</v>
      </c>
      <c r="E671" s="43"/>
      <c r="F671" s="12"/>
      <c r="G671" s="11">
        <v>3000000</v>
      </c>
      <c r="H671" s="6"/>
      <c r="I671" s="6"/>
      <c r="J671" s="11">
        <f t="shared" si="15"/>
        <v>3000000</v>
      </c>
    </row>
    <row r="672" spans="1:10" ht="18.75">
      <c r="A672" s="3" t="s">
        <v>400</v>
      </c>
      <c r="B672" s="2">
        <f>COUNTA(B673:B678)</f>
        <v>6</v>
      </c>
      <c r="C672" s="13"/>
      <c r="D672" s="14"/>
      <c r="E672" s="25"/>
      <c r="F672" s="15"/>
      <c r="G672" s="15">
        <f>SUM(G673:G678)</f>
        <v>27513499.969999999</v>
      </c>
      <c r="H672" s="5">
        <v>0</v>
      </c>
      <c r="I672" s="5">
        <v>0</v>
      </c>
      <c r="J672" s="18">
        <f>SUM(J673:J678)</f>
        <v>27513499.969999999</v>
      </c>
    </row>
    <row r="673" spans="1:10" ht="18.75">
      <c r="A673" s="44" t="s">
        <v>401</v>
      </c>
      <c r="B673" s="7" t="s">
        <v>669</v>
      </c>
      <c r="C673" s="7" t="s">
        <v>675</v>
      </c>
      <c r="D673" s="9" t="s">
        <v>662</v>
      </c>
      <c r="E673" s="43" t="s">
        <v>686</v>
      </c>
      <c r="F673" s="11">
        <v>676</v>
      </c>
      <c r="G673" s="11">
        <f>F673*3319+(F673*3319*4.6/100)+50000</f>
        <v>2396851.6239999998</v>
      </c>
      <c r="H673" s="6">
        <v>0</v>
      </c>
      <c r="I673" s="6">
        <v>0</v>
      </c>
      <c r="J673" s="11">
        <f t="shared" ref="J673:J700" si="16">G673</f>
        <v>2396851.6239999998</v>
      </c>
    </row>
    <row r="674" spans="1:10" ht="18.75">
      <c r="A674" s="46"/>
      <c r="B674" s="7" t="s">
        <v>671</v>
      </c>
      <c r="C674" s="7"/>
      <c r="D674" s="9" t="s">
        <v>662</v>
      </c>
      <c r="E674" s="43"/>
      <c r="F674" s="11">
        <v>1820</v>
      </c>
      <c r="G674" s="11">
        <f>F674*4320+(F674*4320*4.6/100)+50000</f>
        <v>8274070.4000000004</v>
      </c>
      <c r="H674" s="6"/>
      <c r="I674" s="6"/>
      <c r="J674" s="11">
        <f t="shared" si="16"/>
        <v>8274070.4000000004</v>
      </c>
    </row>
    <row r="675" spans="1:10" ht="18.75">
      <c r="A675" s="21" t="s">
        <v>402</v>
      </c>
      <c r="B675" s="7" t="s">
        <v>674</v>
      </c>
      <c r="C675" s="7"/>
      <c r="D675" s="9" t="s">
        <v>662</v>
      </c>
      <c r="E675" s="24" t="s">
        <v>686</v>
      </c>
      <c r="F675" s="12"/>
      <c r="G675" s="11">
        <v>3000000</v>
      </c>
      <c r="H675" s="6">
        <v>0</v>
      </c>
      <c r="I675" s="6">
        <v>0</v>
      </c>
      <c r="J675" s="11">
        <f t="shared" si="16"/>
        <v>3000000</v>
      </c>
    </row>
    <row r="676" spans="1:10" ht="18.75">
      <c r="A676" s="44" t="s">
        <v>403</v>
      </c>
      <c r="B676" s="7" t="s">
        <v>669</v>
      </c>
      <c r="C676" s="7" t="s">
        <v>675</v>
      </c>
      <c r="D676" s="9" t="s">
        <v>662</v>
      </c>
      <c r="E676" s="43" t="s">
        <v>686</v>
      </c>
      <c r="F676" s="11">
        <v>689</v>
      </c>
      <c r="G676" s="11">
        <f>F676*3319+(F676*3319*4.6/100)+50000</f>
        <v>2441983.3859999999</v>
      </c>
      <c r="H676" s="6">
        <v>0</v>
      </c>
      <c r="I676" s="6">
        <v>0</v>
      </c>
      <c r="J676" s="11">
        <f t="shared" si="16"/>
        <v>2441983.3859999999</v>
      </c>
    </row>
    <row r="677" spans="1:10" ht="18.75">
      <c r="A677" s="46"/>
      <c r="B677" s="7" t="s">
        <v>671</v>
      </c>
      <c r="C677" s="7"/>
      <c r="D677" s="9" t="s">
        <v>662</v>
      </c>
      <c r="E677" s="43"/>
      <c r="F677" s="11">
        <v>1848</v>
      </c>
      <c r="G677" s="11">
        <f>F677*4320+(F677*4320*4.6/100)+50000</f>
        <v>8400594.5599999987</v>
      </c>
      <c r="H677" s="6"/>
      <c r="I677" s="6"/>
      <c r="J677" s="11">
        <f t="shared" si="16"/>
        <v>8400594.5599999987</v>
      </c>
    </row>
    <row r="678" spans="1:10" ht="18.75">
      <c r="A678" s="21" t="s">
        <v>404</v>
      </c>
      <c r="B678" s="7" t="s">
        <v>674</v>
      </c>
      <c r="C678" s="7"/>
      <c r="D678" s="9" t="s">
        <v>662</v>
      </c>
      <c r="E678" s="24" t="s">
        <v>686</v>
      </c>
      <c r="F678" s="12"/>
      <c r="G678" s="11">
        <v>3000000</v>
      </c>
      <c r="H678" s="6">
        <v>0</v>
      </c>
      <c r="I678" s="6">
        <v>0</v>
      </c>
      <c r="J678" s="11">
        <f t="shared" si="16"/>
        <v>3000000</v>
      </c>
    </row>
    <row r="679" spans="1:10" ht="18.75">
      <c r="A679" s="3" t="s">
        <v>405</v>
      </c>
      <c r="B679" s="2">
        <f>COUNTA(B680:B700)</f>
        <v>21</v>
      </c>
      <c r="C679" s="13"/>
      <c r="D679" s="14"/>
      <c r="E679" s="25"/>
      <c r="F679" s="15"/>
      <c r="G679" s="15">
        <f>SUM(G680:G700)</f>
        <v>59220193.148999996</v>
      </c>
      <c r="H679" s="5">
        <v>0</v>
      </c>
      <c r="I679" s="5">
        <v>0</v>
      </c>
      <c r="J679" s="18">
        <f>SUM(J680:J700)</f>
        <v>59220193.148999996</v>
      </c>
    </row>
    <row r="680" spans="1:10" ht="18.75">
      <c r="A680" s="21" t="s">
        <v>406</v>
      </c>
      <c r="B680" s="7" t="s">
        <v>674</v>
      </c>
      <c r="C680" s="7"/>
      <c r="D680" s="9" t="s">
        <v>662</v>
      </c>
      <c r="E680" s="24" t="s">
        <v>686</v>
      </c>
      <c r="F680" s="12"/>
      <c r="G680" s="11">
        <v>3000000</v>
      </c>
      <c r="H680" s="6">
        <v>0</v>
      </c>
      <c r="I680" s="6">
        <v>0</v>
      </c>
      <c r="J680" s="11">
        <f t="shared" si="16"/>
        <v>3000000</v>
      </c>
    </row>
    <row r="681" spans="1:10" ht="18.75">
      <c r="A681" s="21" t="s">
        <v>407</v>
      </c>
      <c r="B681" s="7" t="s">
        <v>674</v>
      </c>
      <c r="C681" s="7"/>
      <c r="D681" s="9" t="s">
        <v>662</v>
      </c>
      <c r="E681" s="24" t="s">
        <v>686</v>
      </c>
      <c r="F681" s="12"/>
      <c r="G681" s="11">
        <v>3000000</v>
      </c>
      <c r="H681" s="6">
        <v>0</v>
      </c>
      <c r="I681" s="6">
        <v>0</v>
      </c>
      <c r="J681" s="11">
        <f t="shared" si="16"/>
        <v>3000000</v>
      </c>
    </row>
    <row r="682" spans="1:10" ht="18.75">
      <c r="A682" s="21" t="s">
        <v>408</v>
      </c>
      <c r="B682" s="7" t="s">
        <v>674</v>
      </c>
      <c r="C682" s="7"/>
      <c r="D682" s="9" t="s">
        <v>662</v>
      </c>
      <c r="E682" s="24" t="s">
        <v>686</v>
      </c>
      <c r="F682" s="12"/>
      <c r="G682" s="11">
        <v>3000000</v>
      </c>
      <c r="H682" s="6">
        <v>0</v>
      </c>
      <c r="I682" s="6">
        <v>0</v>
      </c>
      <c r="J682" s="11">
        <f t="shared" si="16"/>
        <v>3000000</v>
      </c>
    </row>
    <row r="683" spans="1:10" ht="18.75">
      <c r="A683" s="21" t="s">
        <v>409</v>
      </c>
      <c r="B683" s="7" t="s">
        <v>674</v>
      </c>
      <c r="C683" s="7"/>
      <c r="D683" s="9" t="s">
        <v>662</v>
      </c>
      <c r="E683" s="24" t="s">
        <v>686</v>
      </c>
      <c r="F683" s="12"/>
      <c r="G683" s="11">
        <v>3000000</v>
      </c>
      <c r="H683" s="6">
        <v>0</v>
      </c>
      <c r="I683" s="6">
        <v>0</v>
      </c>
      <c r="J683" s="11">
        <f t="shared" si="16"/>
        <v>3000000</v>
      </c>
    </row>
    <row r="684" spans="1:10" ht="18.75">
      <c r="A684" s="21" t="s">
        <v>410</v>
      </c>
      <c r="B684" s="7" t="s">
        <v>674</v>
      </c>
      <c r="C684" s="7"/>
      <c r="D684" s="9" t="s">
        <v>662</v>
      </c>
      <c r="E684" s="24" t="s">
        <v>686</v>
      </c>
      <c r="F684" s="12"/>
      <c r="G684" s="11">
        <v>3000000</v>
      </c>
      <c r="H684" s="6">
        <v>0</v>
      </c>
      <c r="I684" s="6">
        <v>0</v>
      </c>
      <c r="J684" s="11">
        <f t="shared" si="16"/>
        <v>3000000</v>
      </c>
    </row>
    <row r="685" spans="1:10" ht="18.75">
      <c r="A685" s="44" t="s">
        <v>411</v>
      </c>
      <c r="B685" s="7" t="s">
        <v>669</v>
      </c>
      <c r="C685" s="7"/>
      <c r="D685" s="9" t="s">
        <v>662</v>
      </c>
      <c r="E685" s="43" t="s">
        <v>686</v>
      </c>
      <c r="F685" s="11"/>
      <c r="G685" s="11">
        <v>2000000</v>
      </c>
      <c r="H685" s="6">
        <v>0</v>
      </c>
      <c r="I685" s="6">
        <v>0</v>
      </c>
      <c r="J685" s="11">
        <f t="shared" si="16"/>
        <v>2000000</v>
      </c>
    </row>
    <row r="686" spans="1:10" ht="18.75">
      <c r="A686" s="46"/>
      <c r="B686" s="7" t="s">
        <v>671</v>
      </c>
      <c r="C686" s="7"/>
      <c r="D686" s="9" t="s">
        <v>662</v>
      </c>
      <c r="E686" s="43"/>
      <c r="F686" s="11"/>
      <c r="G686" s="11">
        <v>2000000</v>
      </c>
      <c r="H686" s="6"/>
      <c r="I686" s="6"/>
      <c r="J686" s="11">
        <f t="shared" si="16"/>
        <v>2000000</v>
      </c>
    </row>
    <row r="687" spans="1:10" ht="18.75">
      <c r="A687" s="21" t="s">
        <v>412</v>
      </c>
      <c r="B687" s="7" t="s">
        <v>674</v>
      </c>
      <c r="C687" s="7"/>
      <c r="D687" s="9" t="s">
        <v>662</v>
      </c>
      <c r="E687" s="24" t="s">
        <v>686</v>
      </c>
      <c r="F687" s="12"/>
      <c r="G687" s="11">
        <v>3000000</v>
      </c>
      <c r="H687" s="6">
        <v>0</v>
      </c>
      <c r="I687" s="6">
        <v>0</v>
      </c>
      <c r="J687" s="11">
        <f t="shared" si="16"/>
        <v>3000000</v>
      </c>
    </row>
    <row r="688" spans="1:10" ht="18.75">
      <c r="A688" s="21" t="s">
        <v>413</v>
      </c>
      <c r="B688" s="7" t="s">
        <v>674</v>
      </c>
      <c r="C688" s="7"/>
      <c r="D688" s="9" t="s">
        <v>662</v>
      </c>
      <c r="E688" s="24" t="s">
        <v>686</v>
      </c>
      <c r="F688" s="12"/>
      <c r="G688" s="11">
        <v>3000000</v>
      </c>
      <c r="H688" s="6">
        <v>0</v>
      </c>
      <c r="I688" s="6">
        <v>0</v>
      </c>
      <c r="J688" s="11">
        <f t="shared" si="16"/>
        <v>3000000</v>
      </c>
    </row>
    <row r="689" spans="1:10" ht="18.75">
      <c r="A689" s="21" t="s">
        <v>414</v>
      </c>
      <c r="B689" s="7" t="s">
        <v>674</v>
      </c>
      <c r="C689" s="7"/>
      <c r="D689" s="9" t="s">
        <v>662</v>
      </c>
      <c r="E689" s="24" t="s">
        <v>686</v>
      </c>
      <c r="F689" s="12"/>
      <c r="G689" s="11">
        <v>3000000</v>
      </c>
      <c r="H689" s="6">
        <v>0</v>
      </c>
      <c r="I689" s="6">
        <v>0</v>
      </c>
      <c r="J689" s="11">
        <f t="shared" si="16"/>
        <v>3000000</v>
      </c>
    </row>
    <row r="690" spans="1:10" ht="18.75">
      <c r="A690" s="21" t="s">
        <v>415</v>
      </c>
      <c r="B690" s="7" t="s">
        <v>674</v>
      </c>
      <c r="C690" s="7"/>
      <c r="D690" s="9" t="s">
        <v>662</v>
      </c>
      <c r="E690" s="24" t="s">
        <v>686</v>
      </c>
      <c r="F690" s="12"/>
      <c r="G690" s="11">
        <v>3000000</v>
      </c>
      <c r="H690" s="6">
        <v>0</v>
      </c>
      <c r="I690" s="6">
        <v>0</v>
      </c>
      <c r="J690" s="11">
        <f t="shared" si="16"/>
        <v>3000000</v>
      </c>
    </row>
    <row r="691" spans="1:10" ht="18.75">
      <c r="A691" s="21" t="s">
        <v>416</v>
      </c>
      <c r="B691" s="7" t="s">
        <v>674</v>
      </c>
      <c r="C691" s="7"/>
      <c r="D691" s="9" t="s">
        <v>662</v>
      </c>
      <c r="E691" s="24" t="s">
        <v>686</v>
      </c>
      <c r="F691" s="12"/>
      <c r="G691" s="11">
        <v>3000000</v>
      </c>
      <c r="H691" s="6">
        <v>0</v>
      </c>
      <c r="I691" s="6">
        <v>0</v>
      </c>
      <c r="J691" s="11">
        <f t="shared" si="16"/>
        <v>3000000</v>
      </c>
    </row>
    <row r="692" spans="1:10" ht="18.75">
      <c r="A692" s="21" t="s">
        <v>417</v>
      </c>
      <c r="B692" s="7" t="s">
        <v>674</v>
      </c>
      <c r="C692" s="7"/>
      <c r="D692" s="9" t="s">
        <v>662</v>
      </c>
      <c r="E692" s="24" t="s">
        <v>686</v>
      </c>
      <c r="F692" s="12"/>
      <c r="G692" s="11">
        <v>3000000</v>
      </c>
      <c r="H692" s="6">
        <v>0</v>
      </c>
      <c r="I692" s="6">
        <v>0</v>
      </c>
      <c r="J692" s="11">
        <f t="shared" si="16"/>
        <v>3000000</v>
      </c>
    </row>
    <row r="693" spans="1:10" ht="18.75">
      <c r="A693" s="21" t="s">
        <v>418</v>
      </c>
      <c r="B693" s="7" t="s">
        <v>674</v>
      </c>
      <c r="C693" s="7"/>
      <c r="D693" s="9" t="s">
        <v>662</v>
      </c>
      <c r="E693" s="24" t="s">
        <v>686</v>
      </c>
      <c r="F693" s="12"/>
      <c r="G693" s="11">
        <v>3000000</v>
      </c>
      <c r="H693" s="6">
        <v>0</v>
      </c>
      <c r="I693" s="6">
        <v>0</v>
      </c>
      <c r="J693" s="11">
        <f t="shared" si="16"/>
        <v>3000000</v>
      </c>
    </row>
    <row r="694" spans="1:10" ht="18.75">
      <c r="A694" s="21" t="s">
        <v>419</v>
      </c>
      <c r="B694" s="7" t="s">
        <v>674</v>
      </c>
      <c r="C694" s="7"/>
      <c r="D694" s="9" t="s">
        <v>662</v>
      </c>
      <c r="E694" s="24" t="s">
        <v>686</v>
      </c>
      <c r="F694" s="12"/>
      <c r="G694" s="11">
        <v>3000000</v>
      </c>
      <c r="H694" s="6">
        <v>0</v>
      </c>
      <c r="I694" s="6">
        <v>0</v>
      </c>
      <c r="J694" s="11">
        <f t="shared" si="16"/>
        <v>3000000</v>
      </c>
    </row>
    <row r="695" spans="1:10" ht="18.75">
      <c r="A695" s="44" t="s">
        <v>420</v>
      </c>
      <c r="B695" s="7" t="s">
        <v>672</v>
      </c>
      <c r="C695" s="7"/>
      <c r="D695" s="9" t="s">
        <v>662</v>
      </c>
      <c r="E695" s="43" t="s">
        <v>686</v>
      </c>
      <c r="F695" s="11">
        <v>360.3</v>
      </c>
      <c r="G695" s="11">
        <f>F695*3105+(F695*3105*4.6/100)+50000</f>
        <v>1220193.149</v>
      </c>
      <c r="H695" s="6">
        <v>0</v>
      </c>
      <c r="I695" s="6">
        <v>0</v>
      </c>
      <c r="J695" s="11">
        <f t="shared" si="16"/>
        <v>1220193.149</v>
      </c>
    </row>
    <row r="696" spans="1:10" ht="18.75">
      <c r="A696" s="46"/>
      <c r="B696" s="7" t="s">
        <v>673</v>
      </c>
      <c r="C696" s="7"/>
      <c r="D696" s="9" t="s">
        <v>662</v>
      </c>
      <c r="E696" s="43"/>
      <c r="F696" s="12"/>
      <c r="G696" s="11">
        <v>3000000</v>
      </c>
      <c r="H696" s="6"/>
      <c r="I696" s="6"/>
      <c r="J696" s="11">
        <f t="shared" si="16"/>
        <v>3000000</v>
      </c>
    </row>
    <row r="697" spans="1:10" ht="18.75">
      <c r="A697" s="21" t="s">
        <v>421</v>
      </c>
      <c r="B697" s="7" t="s">
        <v>674</v>
      </c>
      <c r="C697" s="7"/>
      <c r="D697" s="9" t="s">
        <v>662</v>
      </c>
      <c r="E697" s="24" t="s">
        <v>686</v>
      </c>
      <c r="F697" s="12"/>
      <c r="G697" s="11">
        <v>3000000</v>
      </c>
      <c r="H697" s="6">
        <v>0</v>
      </c>
      <c r="I697" s="6">
        <v>0</v>
      </c>
      <c r="J697" s="11">
        <f t="shared" si="16"/>
        <v>3000000</v>
      </c>
    </row>
    <row r="698" spans="1:10" ht="18.75">
      <c r="A698" s="21" t="s">
        <v>422</v>
      </c>
      <c r="B698" s="7" t="s">
        <v>674</v>
      </c>
      <c r="C698" s="7"/>
      <c r="D698" s="9" t="s">
        <v>662</v>
      </c>
      <c r="E698" s="24" t="s">
        <v>686</v>
      </c>
      <c r="F698" s="12"/>
      <c r="G698" s="11">
        <v>3000000</v>
      </c>
      <c r="H698" s="6">
        <v>0</v>
      </c>
      <c r="I698" s="6">
        <v>0</v>
      </c>
      <c r="J698" s="11">
        <f t="shared" si="16"/>
        <v>3000000</v>
      </c>
    </row>
    <row r="699" spans="1:10" ht="18.75">
      <c r="A699" s="21" t="s">
        <v>423</v>
      </c>
      <c r="B699" s="7" t="s">
        <v>674</v>
      </c>
      <c r="C699" s="7"/>
      <c r="D699" s="9" t="s">
        <v>662</v>
      </c>
      <c r="E699" s="24" t="s">
        <v>686</v>
      </c>
      <c r="F699" s="12"/>
      <c r="G699" s="11">
        <v>3000000</v>
      </c>
      <c r="H699" s="6">
        <v>0</v>
      </c>
      <c r="I699" s="6">
        <v>0</v>
      </c>
      <c r="J699" s="11">
        <f t="shared" si="16"/>
        <v>3000000</v>
      </c>
    </row>
    <row r="700" spans="1:10" ht="18.75">
      <c r="A700" s="21" t="s">
        <v>424</v>
      </c>
      <c r="B700" s="7" t="s">
        <v>674</v>
      </c>
      <c r="C700" s="7"/>
      <c r="D700" s="9" t="s">
        <v>662</v>
      </c>
      <c r="E700" s="24" t="s">
        <v>686</v>
      </c>
      <c r="F700" s="12"/>
      <c r="G700" s="11">
        <v>3000000</v>
      </c>
      <c r="H700" s="6">
        <v>0</v>
      </c>
      <c r="I700" s="6">
        <v>0</v>
      </c>
      <c r="J700" s="11">
        <f t="shared" si="16"/>
        <v>3000000</v>
      </c>
    </row>
    <row r="701" spans="1:10" ht="18.75">
      <c r="A701" s="3" t="s">
        <v>425</v>
      </c>
      <c r="B701" s="2">
        <f>COUNTA(B702:B782)</f>
        <v>81</v>
      </c>
      <c r="C701" s="13"/>
      <c r="D701" s="14"/>
      <c r="E701" s="25"/>
      <c r="F701" s="15"/>
      <c r="G701" s="15">
        <f>SUM(G702:G782)</f>
        <v>361872431.59813988</v>
      </c>
      <c r="H701" s="5">
        <v>0</v>
      </c>
      <c r="I701" s="5">
        <v>0</v>
      </c>
      <c r="J701" s="18">
        <f>SUM(J702:J782)</f>
        <v>361872431.59813988</v>
      </c>
    </row>
    <row r="702" spans="1:10" ht="18.75">
      <c r="A702" s="21" t="s">
        <v>426</v>
      </c>
      <c r="B702" s="7" t="s">
        <v>674</v>
      </c>
      <c r="C702" s="7"/>
      <c r="D702" s="9" t="s">
        <v>662</v>
      </c>
      <c r="E702" s="24" t="s">
        <v>686</v>
      </c>
      <c r="F702" s="12"/>
      <c r="G702" s="11">
        <v>3000000</v>
      </c>
      <c r="H702" s="6">
        <v>0</v>
      </c>
      <c r="I702" s="6">
        <v>0</v>
      </c>
      <c r="J702" s="11">
        <f t="shared" ref="J702:J765" si="17">G702</f>
        <v>3000000</v>
      </c>
    </row>
    <row r="703" spans="1:10" ht="18.75">
      <c r="A703" s="21" t="s">
        <v>427</v>
      </c>
      <c r="B703" s="7" t="s">
        <v>674</v>
      </c>
      <c r="C703" s="7"/>
      <c r="D703" s="9" t="s">
        <v>662</v>
      </c>
      <c r="E703" s="24" t="s">
        <v>686</v>
      </c>
      <c r="F703" s="12"/>
      <c r="G703" s="11">
        <v>3000000</v>
      </c>
      <c r="H703" s="6">
        <v>0</v>
      </c>
      <c r="I703" s="6">
        <v>0</v>
      </c>
      <c r="J703" s="11">
        <f t="shared" si="17"/>
        <v>3000000</v>
      </c>
    </row>
    <row r="704" spans="1:10" ht="18.75">
      <c r="A704" s="21" t="s">
        <v>428</v>
      </c>
      <c r="B704" s="7" t="s">
        <v>674</v>
      </c>
      <c r="C704" s="7"/>
      <c r="D704" s="9" t="s">
        <v>662</v>
      </c>
      <c r="E704" s="24" t="s">
        <v>686</v>
      </c>
      <c r="F704" s="12"/>
      <c r="G704" s="11">
        <v>3000000</v>
      </c>
      <c r="H704" s="6">
        <v>0</v>
      </c>
      <c r="I704" s="6">
        <v>0</v>
      </c>
      <c r="J704" s="11">
        <f t="shared" si="17"/>
        <v>3000000</v>
      </c>
    </row>
    <row r="705" spans="1:10" ht="18.75">
      <c r="A705" s="44" t="s">
        <v>429</v>
      </c>
      <c r="B705" s="7" t="s">
        <v>672</v>
      </c>
      <c r="C705" s="7"/>
      <c r="D705" s="9" t="s">
        <v>662</v>
      </c>
      <c r="E705" s="43" t="s">
        <v>686</v>
      </c>
      <c r="F705" s="11">
        <v>662</v>
      </c>
      <c r="G705" s="11">
        <f>F705*3105+(F705*3105*4.6/100)+50000</f>
        <v>2200063.46</v>
      </c>
      <c r="H705" s="6">
        <v>0</v>
      </c>
      <c r="I705" s="6">
        <v>0</v>
      </c>
      <c r="J705" s="11">
        <f t="shared" si="17"/>
        <v>2200063.46</v>
      </c>
    </row>
    <row r="706" spans="1:10" ht="18.75">
      <c r="A706" s="46"/>
      <c r="B706" s="7" t="s">
        <v>673</v>
      </c>
      <c r="C706" s="7"/>
      <c r="D706" s="9" t="s">
        <v>662</v>
      </c>
      <c r="E706" s="43"/>
      <c r="F706" s="12"/>
      <c r="G706" s="11">
        <v>3000000</v>
      </c>
      <c r="H706" s="6"/>
      <c r="I706" s="6"/>
      <c r="J706" s="11">
        <f t="shared" si="17"/>
        <v>3000000</v>
      </c>
    </row>
    <row r="707" spans="1:10" ht="18.75">
      <c r="A707" s="21" t="s">
        <v>430</v>
      </c>
      <c r="B707" s="7" t="s">
        <v>674</v>
      </c>
      <c r="C707" s="7"/>
      <c r="D707" s="9" t="s">
        <v>662</v>
      </c>
      <c r="E707" s="24" t="s">
        <v>686</v>
      </c>
      <c r="F707" s="12"/>
      <c r="G707" s="11">
        <v>3000000</v>
      </c>
      <c r="H707" s="6">
        <v>0</v>
      </c>
      <c r="I707" s="6">
        <v>0</v>
      </c>
      <c r="J707" s="11">
        <f t="shared" si="17"/>
        <v>3000000</v>
      </c>
    </row>
    <row r="708" spans="1:10" ht="18.75">
      <c r="A708" s="21" t="s">
        <v>431</v>
      </c>
      <c r="B708" s="7" t="s">
        <v>674</v>
      </c>
      <c r="C708" s="7"/>
      <c r="D708" s="9" t="s">
        <v>662</v>
      </c>
      <c r="E708" s="24" t="s">
        <v>686</v>
      </c>
      <c r="F708" s="12"/>
      <c r="G708" s="11">
        <v>3000000</v>
      </c>
      <c r="H708" s="6">
        <v>0</v>
      </c>
      <c r="I708" s="6">
        <v>0</v>
      </c>
      <c r="J708" s="11">
        <f t="shared" si="17"/>
        <v>3000000</v>
      </c>
    </row>
    <row r="709" spans="1:10" ht="18.75">
      <c r="A709" s="21" t="s">
        <v>432</v>
      </c>
      <c r="B709" s="7" t="s">
        <v>674</v>
      </c>
      <c r="C709" s="7"/>
      <c r="D709" s="9" t="s">
        <v>662</v>
      </c>
      <c r="E709" s="24" t="s">
        <v>686</v>
      </c>
      <c r="F709" s="12"/>
      <c r="G709" s="11">
        <v>3000000</v>
      </c>
      <c r="H709" s="6">
        <v>0</v>
      </c>
      <c r="I709" s="6">
        <v>0</v>
      </c>
      <c r="J709" s="11">
        <f t="shared" si="17"/>
        <v>3000000</v>
      </c>
    </row>
    <row r="710" spans="1:10" ht="18.75">
      <c r="A710" s="21" t="s">
        <v>433</v>
      </c>
      <c r="B710" s="7" t="s">
        <v>674</v>
      </c>
      <c r="C710" s="7"/>
      <c r="D710" s="9" t="s">
        <v>662</v>
      </c>
      <c r="E710" s="24" t="s">
        <v>686</v>
      </c>
      <c r="F710" s="12"/>
      <c r="G710" s="11">
        <v>3000000</v>
      </c>
      <c r="H710" s="6">
        <v>0</v>
      </c>
      <c r="I710" s="6">
        <v>0</v>
      </c>
      <c r="J710" s="11">
        <f t="shared" si="17"/>
        <v>3000000</v>
      </c>
    </row>
    <row r="711" spans="1:10" ht="18.75">
      <c r="A711" s="44" t="s">
        <v>434</v>
      </c>
      <c r="B711" s="7" t="s">
        <v>669</v>
      </c>
      <c r="C711" s="7" t="s">
        <v>675</v>
      </c>
      <c r="D711" s="9" t="s">
        <v>662</v>
      </c>
      <c r="E711" s="43" t="s">
        <v>686</v>
      </c>
      <c r="F711" s="11">
        <v>364.8</v>
      </c>
      <c r="G711" s="11">
        <f>F711*3319+(F711*3319*4.6/100)+50000</f>
        <v>1316466.6751999999</v>
      </c>
      <c r="H711" s="6">
        <v>0</v>
      </c>
      <c r="I711" s="6">
        <v>0</v>
      </c>
      <c r="J711" s="11">
        <f t="shared" si="17"/>
        <v>1316466.6751999999</v>
      </c>
    </row>
    <row r="712" spans="1:10" ht="18.75">
      <c r="A712" s="46"/>
      <c r="B712" s="7" t="s">
        <v>671</v>
      </c>
      <c r="C712" s="7"/>
      <c r="D712" s="9" t="s">
        <v>662</v>
      </c>
      <c r="E712" s="43"/>
      <c r="F712" s="11">
        <v>1150</v>
      </c>
      <c r="G712" s="11">
        <f>F712*4320+(F712*4320*4.6/100)+50000</f>
        <v>5246528</v>
      </c>
      <c r="H712" s="6"/>
      <c r="I712" s="6"/>
      <c r="J712" s="11">
        <f t="shared" si="17"/>
        <v>5246528</v>
      </c>
    </row>
    <row r="713" spans="1:10" ht="18.75">
      <c r="A713" s="44" t="s">
        <v>435</v>
      </c>
      <c r="B713" s="7" t="s">
        <v>669</v>
      </c>
      <c r="C713" s="7" t="s">
        <v>675</v>
      </c>
      <c r="D713" s="9" t="s">
        <v>662</v>
      </c>
      <c r="E713" s="43" t="s">
        <v>686</v>
      </c>
      <c r="F713" s="11">
        <v>974.91</v>
      </c>
      <c r="G713" s="11">
        <f>F713*3319+(F713*3319*4.6/100)+50000</f>
        <v>3434569.6993399998</v>
      </c>
      <c r="H713" s="6">
        <v>0</v>
      </c>
      <c r="I713" s="6">
        <v>0</v>
      </c>
      <c r="J713" s="11">
        <f t="shared" si="17"/>
        <v>3434569.6993399998</v>
      </c>
    </row>
    <row r="714" spans="1:10" ht="18.75">
      <c r="A714" s="46"/>
      <c r="B714" s="7" t="s">
        <v>671</v>
      </c>
      <c r="C714" s="7"/>
      <c r="D714" s="9" t="s">
        <v>662</v>
      </c>
      <c r="E714" s="43"/>
      <c r="F714" s="11">
        <v>1930</v>
      </c>
      <c r="G714" s="11">
        <f>F714*4320+(F714*4320*4.6/100)+50000</f>
        <v>8771129.5999999996</v>
      </c>
      <c r="H714" s="6"/>
      <c r="I714" s="6"/>
      <c r="J714" s="11">
        <f t="shared" si="17"/>
        <v>8771129.5999999996</v>
      </c>
    </row>
    <row r="715" spans="1:10" ht="18.75">
      <c r="A715" s="21" t="s">
        <v>436</v>
      </c>
      <c r="B715" s="7" t="s">
        <v>674</v>
      </c>
      <c r="C715" s="7"/>
      <c r="D715" s="9" t="s">
        <v>662</v>
      </c>
      <c r="E715" s="24" t="s">
        <v>686</v>
      </c>
      <c r="F715" s="12"/>
      <c r="G715" s="11">
        <v>3000000</v>
      </c>
      <c r="H715" s="6">
        <v>0</v>
      </c>
      <c r="I715" s="6">
        <v>0</v>
      </c>
      <c r="J715" s="11">
        <f t="shared" si="17"/>
        <v>3000000</v>
      </c>
    </row>
    <row r="716" spans="1:10" ht="18.75">
      <c r="A716" s="44" t="s">
        <v>437</v>
      </c>
      <c r="B716" s="7" t="s">
        <v>669</v>
      </c>
      <c r="C716" s="7" t="s">
        <v>675</v>
      </c>
      <c r="D716" s="9" t="s">
        <v>662</v>
      </c>
      <c r="E716" s="43" t="s">
        <v>686</v>
      </c>
      <c r="F716" s="11">
        <v>670</v>
      </c>
      <c r="G716" s="11">
        <f>F716*3319+(F716*3319*4.6/100)+50000</f>
        <v>2376021.58</v>
      </c>
      <c r="H716" s="6">
        <v>0</v>
      </c>
      <c r="I716" s="6">
        <v>0</v>
      </c>
      <c r="J716" s="11">
        <f t="shared" si="17"/>
        <v>2376021.58</v>
      </c>
    </row>
    <row r="717" spans="1:10" ht="18.75">
      <c r="A717" s="46"/>
      <c r="B717" s="7" t="s">
        <v>671</v>
      </c>
      <c r="C717" s="7"/>
      <c r="D717" s="9" t="s">
        <v>662</v>
      </c>
      <c r="E717" s="43"/>
      <c r="F717" s="11">
        <v>1910</v>
      </c>
      <c r="G717" s="11">
        <f>F717*4320+(F717*4320*4.6/100)+50000</f>
        <v>8680755.1999999993</v>
      </c>
      <c r="H717" s="6"/>
      <c r="I717" s="6"/>
      <c r="J717" s="11">
        <f t="shared" si="17"/>
        <v>8680755.1999999993</v>
      </c>
    </row>
    <row r="718" spans="1:10" ht="18.75">
      <c r="A718" s="44" t="s">
        <v>438</v>
      </c>
      <c r="B718" s="7" t="s">
        <v>669</v>
      </c>
      <c r="C718" s="7" t="s">
        <v>675</v>
      </c>
      <c r="D718" s="9" t="s">
        <v>662</v>
      </c>
      <c r="E718" s="43" t="s">
        <v>686</v>
      </c>
      <c r="F718" s="11">
        <v>973.8</v>
      </c>
      <c r="G718" s="11">
        <f>F718*3319+(F718*3319*4.6/100)+50000</f>
        <v>3430716.1411999995</v>
      </c>
      <c r="H718" s="6">
        <v>0</v>
      </c>
      <c r="I718" s="6">
        <v>0</v>
      </c>
      <c r="J718" s="11">
        <f t="shared" si="17"/>
        <v>3430716.1411999995</v>
      </c>
    </row>
    <row r="719" spans="1:10" ht="18.75">
      <c r="A719" s="46"/>
      <c r="B719" s="7" t="s">
        <v>671</v>
      </c>
      <c r="C719" s="7"/>
      <c r="D719" s="9" t="s">
        <v>662</v>
      </c>
      <c r="E719" s="43"/>
      <c r="F719" s="11">
        <v>1910</v>
      </c>
      <c r="G719" s="11">
        <f>F719*4320+(F719*4320*4.6/100)+50000</f>
        <v>8680755.1999999993</v>
      </c>
      <c r="H719" s="6"/>
      <c r="I719" s="6"/>
      <c r="J719" s="11">
        <f t="shared" si="17"/>
        <v>8680755.1999999993</v>
      </c>
    </row>
    <row r="720" spans="1:10" ht="18.75">
      <c r="A720" s="44" t="s">
        <v>439</v>
      </c>
      <c r="B720" s="7" t="s">
        <v>669</v>
      </c>
      <c r="C720" s="7" t="s">
        <v>675</v>
      </c>
      <c r="D720" s="9" t="s">
        <v>662</v>
      </c>
      <c r="E720" s="43" t="s">
        <v>686</v>
      </c>
      <c r="F720" s="11">
        <v>347</v>
      </c>
      <c r="G720" s="11">
        <f>F720*3319+(F720*3319*4.6/100)+50000</f>
        <v>1254670.878</v>
      </c>
      <c r="H720" s="6">
        <v>0</v>
      </c>
      <c r="I720" s="6">
        <v>0</v>
      </c>
      <c r="J720" s="11">
        <f t="shared" si="17"/>
        <v>1254670.878</v>
      </c>
    </row>
    <row r="721" spans="1:10" ht="18.75">
      <c r="A721" s="46"/>
      <c r="B721" s="7" t="s">
        <v>671</v>
      </c>
      <c r="C721" s="7"/>
      <c r="D721" s="9" t="s">
        <v>662</v>
      </c>
      <c r="E721" s="43"/>
      <c r="F721" s="11">
        <v>1150</v>
      </c>
      <c r="G721" s="11">
        <f>F721*4320+(F721*4320*4.6/100)+50000</f>
        <v>5246528</v>
      </c>
      <c r="H721" s="6"/>
      <c r="I721" s="6"/>
      <c r="J721" s="11">
        <f t="shared" si="17"/>
        <v>5246528</v>
      </c>
    </row>
    <row r="722" spans="1:10" ht="18.75">
      <c r="A722" s="44" t="s">
        <v>440</v>
      </c>
      <c r="B722" s="7" t="s">
        <v>669</v>
      </c>
      <c r="C722" s="7" t="s">
        <v>675</v>
      </c>
      <c r="D722" s="9" t="s">
        <v>662</v>
      </c>
      <c r="E722" s="43" t="s">
        <v>686</v>
      </c>
      <c r="F722" s="11">
        <v>1214.0999999999999</v>
      </c>
      <c r="G722" s="11">
        <f>F722*3319+(F722*3319*4.6/100)+50000</f>
        <v>4264959.4034000002</v>
      </c>
      <c r="H722" s="6">
        <v>0</v>
      </c>
      <c r="I722" s="6">
        <v>0</v>
      </c>
      <c r="J722" s="11">
        <f t="shared" si="17"/>
        <v>4264959.4034000002</v>
      </c>
    </row>
    <row r="723" spans="1:10" ht="18.75">
      <c r="A723" s="46"/>
      <c r="B723" s="7" t="s">
        <v>671</v>
      </c>
      <c r="C723" s="7"/>
      <c r="D723" s="9" t="s">
        <v>662</v>
      </c>
      <c r="E723" s="43"/>
      <c r="F723" s="11">
        <v>2772</v>
      </c>
      <c r="G723" s="11">
        <f>F723*4320+(F723*4320*4.6/100)+50000</f>
        <v>12575891.84</v>
      </c>
      <c r="H723" s="6"/>
      <c r="I723" s="6"/>
      <c r="J723" s="11">
        <f t="shared" si="17"/>
        <v>12575891.84</v>
      </c>
    </row>
    <row r="724" spans="1:10" ht="18.75">
      <c r="A724" s="44" t="s">
        <v>441</v>
      </c>
      <c r="B724" s="7" t="s">
        <v>669</v>
      </c>
      <c r="C724" s="7" t="s">
        <v>675</v>
      </c>
      <c r="D724" s="9" t="s">
        <v>662</v>
      </c>
      <c r="E724" s="43" t="s">
        <v>686</v>
      </c>
      <c r="F724" s="11">
        <v>983.2</v>
      </c>
      <c r="G724" s="11">
        <f>F724*3319+(F724*3319*4.6/100)+50000</f>
        <v>3463349.8768000002</v>
      </c>
      <c r="H724" s="6">
        <v>0</v>
      </c>
      <c r="I724" s="6">
        <v>0</v>
      </c>
      <c r="J724" s="11">
        <f t="shared" si="17"/>
        <v>3463349.8768000002</v>
      </c>
    </row>
    <row r="725" spans="1:10" ht="18.75">
      <c r="A725" s="46"/>
      <c r="B725" s="7" t="s">
        <v>671</v>
      </c>
      <c r="C725" s="7"/>
      <c r="D725" s="9" t="s">
        <v>662</v>
      </c>
      <c r="E725" s="43"/>
      <c r="F725" s="11">
        <v>2560</v>
      </c>
      <c r="G725" s="11">
        <f>F725*4320+(F725*4320*4.6/100)+50000</f>
        <v>11617923.199999999</v>
      </c>
      <c r="H725" s="6"/>
      <c r="I725" s="6"/>
      <c r="J725" s="11">
        <f t="shared" si="17"/>
        <v>11617923.199999999</v>
      </c>
    </row>
    <row r="726" spans="1:10" ht="18.75">
      <c r="A726" s="21" t="s">
        <v>442</v>
      </c>
      <c r="B726" s="7" t="s">
        <v>674</v>
      </c>
      <c r="C726" s="7"/>
      <c r="D726" s="9" t="s">
        <v>662</v>
      </c>
      <c r="E726" s="24" t="s">
        <v>686</v>
      </c>
      <c r="F726" s="12"/>
      <c r="G726" s="11">
        <v>3000000</v>
      </c>
      <c r="H726" s="6">
        <v>0</v>
      </c>
      <c r="I726" s="6">
        <v>0</v>
      </c>
      <c r="J726" s="11">
        <f t="shared" si="17"/>
        <v>3000000</v>
      </c>
    </row>
    <row r="727" spans="1:10" ht="18.75">
      <c r="A727" s="44" t="s">
        <v>443</v>
      </c>
      <c r="B727" s="7" t="s">
        <v>669</v>
      </c>
      <c r="C727" s="7" t="s">
        <v>675</v>
      </c>
      <c r="D727" s="9" t="s">
        <v>662</v>
      </c>
      <c r="E727" s="43" t="s">
        <v>686</v>
      </c>
      <c r="F727" s="11">
        <v>732.8</v>
      </c>
      <c r="G727" s="11">
        <f>F727*3319+(F727*3319*4.6/100)+50000</f>
        <v>2594042.7071999996</v>
      </c>
      <c r="H727" s="6">
        <v>0</v>
      </c>
      <c r="I727" s="6">
        <v>0</v>
      </c>
      <c r="J727" s="11">
        <f t="shared" si="17"/>
        <v>2594042.7071999996</v>
      </c>
    </row>
    <row r="728" spans="1:10" ht="18.75">
      <c r="A728" s="46"/>
      <c r="B728" s="7" t="s">
        <v>671</v>
      </c>
      <c r="C728" s="7"/>
      <c r="D728" s="9" t="s">
        <v>662</v>
      </c>
      <c r="E728" s="43"/>
      <c r="F728" s="11">
        <v>1460</v>
      </c>
      <c r="G728" s="11">
        <f>F728*4320+(F728*4320*4.6/100)+50000</f>
        <v>6647331.2000000002</v>
      </c>
      <c r="H728" s="6"/>
      <c r="I728" s="6"/>
      <c r="J728" s="11">
        <f t="shared" si="17"/>
        <v>6647331.2000000002</v>
      </c>
    </row>
    <row r="729" spans="1:10" ht="18.75">
      <c r="A729" s="44" t="s">
        <v>444</v>
      </c>
      <c r="B729" s="7" t="s">
        <v>672</v>
      </c>
      <c r="C729" s="7"/>
      <c r="D729" s="9" t="s">
        <v>662</v>
      </c>
      <c r="E729" s="43" t="s">
        <v>686</v>
      </c>
      <c r="F729" s="11">
        <v>823</v>
      </c>
      <c r="G729" s="11">
        <f>F729*3105+(F729*3105*4.6/100)+50000</f>
        <v>2722964.09</v>
      </c>
      <c r="H729" s="6">
        <v>0</v>
      </c>
      <c r="I729" s="6">
        <v>0</v>
      </c>
      <c r="J729" s="11">
        <f t="shared" si="17"/>
        <v>2722964.09</v>
      </c>
    </row>
    <row r="730" spans="1:10" ht="18.75">
      <c r="A730" s="46"/>
      <c r="B730" s="7" t="s">
        <v>673</v>
      </c>
      <c r="C730" s="7"/>
      <c r="D730" s="9" t="s">
        <v>662</v>
      </c>
      <c r="E730" s="43"/>
      <c r="F730" s="12"/>
      <c r="G730" s="11">
        <v>3000000</v>
      </c>
      <c r="H730" s="6"/>
      <c r="I730" s="6"/>
      <c r="J730" s="11">
        <f t="shared" si="17"/>
        <v>3000000</v>
      </c>
    </row>
    <row r="731" spans="1:10" ht="18.75">
      <c r="A731" s="44" t="s">
        <v>445</v>
      </c>
      <c r="B731" s="7" t="s">
        <v>669</v>
      </c>
      <c r="C731" s="7" t="s">
        <v>675</v>
      </c>
      <c r="D731" s="9" t="s">
        <v>662</v>
      </c>
      <c r="E731" s="43" t="s">
        <v>686</v>
      </c>
      <c r="F731" s="11">
        <v>983.2</v>
      </c>
      <c r="G731" s="11">
        <f>F731*3319+(F731*3319*4.6/100)+50000</f>
        <v>3463349.8768000002</v>
      </c>
      <c r="H731" s="6">
        <v>0</v>
      </c>
      <c r="I731" s="6">
        <v>0</v>
      </c>
      <c r="J731" s="11">
        <f t="shared" si="17"/>
        <v>3463349.8768000002</v>
      </c>
    </row>
    <row r="732" spans="1:10" ht="18.75">
      <c r="A732" s="46"/>
      <c r="B732" s="7" t="s">
        <v>671</v>
      </c>
      <c r="C732" s="7"/>
      <c r="D732" s="9" t="s">
        <v>662</v>
      </c>
      <c r="E732" s="43"/>
      <c r="F732" s="11">
        <v>2560</v>
      </c>
      <c r="G732" s="11">
        <f>F732*4320+(F732*4320*4.6/100)+50000</f>
        <v>11617923.199999999</v>
      </c>
      <c r="H732" s="6"/>
      <c r="I732" s="6"/>
      <c r="J732" s="11">
        <f t="shared" si="17"/>
        <v>11617923.199999999</v>
      </c>
    </row>
    <row r="733" spans="1:10" ht="18.75">
      <c r="A733" s="44" t="s">
        <v>446</v>
      </c>
      <c r="B733" s="7" t="s">
        <v>669</v>
      </c>
      <c r="C733" s="7" t="s">
        <v>675</v>
      </c>
      <c r="D733" s="9" t="s">
        <v>662</v>
      </c>
      <c r="E733" s="43" t="s">
        <v>686</v>
      </c>
      <c r="F733" s="11">
        <v>1212.3</v>
      </c>
      <c r="G733" s="11">
        <f>F733*3319+(F733*3319*4.6/100)+50000</f>
        <v>4258710.3901999993</v>
      </c>
      <c r="H733" s="6">
        <v>0</v>
      </c>
      <c r="I733" s="6">
        <v>0</v>
      </c>
      <c r="J733" s="11">
        <f t="shared" si="17"/>
        <v>4258710.3901999993</v>
      </c>
    </row>
    <row r="734" spans="1:10" ht="18.75">
      <c r="A734" s="46"/>
      <c r="B734" s="7" t="s">
        <v>671</v>
      </c>
      <c r="C734" s="7"/>
      <c r="D734" s="9" t="s">
        <v>662</v>
      </c>
      <c r="E734" s="43"/>
      <c r="F734" s="11">
        <v>3060</v>
      </c>
      <c r="G734" s="11">
        <f>F734*4320+(F734*4320*4.6/100)+50000</f>
        <v>13877283.199999999</v>
      </c>
      <c r="H734" s="6"/>
      <c r="I734" s="6"/>
      <c r="J734" s="11">
        <f t="shared" si="17"/>
        <v>13877283.199999999</v>
      </c>
    </row>
    <row r="735" spans="1:10" ht="18.75">
      <c r="A735" s="44" t="s">
        <v>447</v>
      </c>
      <c r="B735" s="7" t="s">
        <v>669</v>
      </c>
      <c r="C735" s="7" t="s">
        <v>675</v>
      </c>
      <c r="D735" s="9" t="s">
        <v>662</v>
      </c>
      <c r="E735" s="43" t="s">
        <v>686</v>
      </c>
      <c r="F735" s="11">
        <v>944.9</v>
      </c>
      <c r="G735" s="11">
        <f>F735*3319+(F735*3319*4.6/100)+50000</f>
        <v>3330384.7626</v>
      </c>
      <c r="H735" s="6">
        <v>0</v>
      </c>
      <c r="I735" s="6">
        <v>0</v>
      </c>
      <c r="J735" s="11">
        <f t="shared" si="17"/>
        <v>3330384.7626</v>
      </c>
    </row>
    <row r="736" spans="1:10" ht="18.75">
      <c r="A736" s="46"/>
      <c r="B736" s="7" t="s">
        <v>671</v>
      </c>
      <c r="C736" s="7"/>
      <c r="D736" s="9" t="s">
        <v>662</v>
      </c>
      <c r="E736" s="43"/>
      <c r="F736" s="11">
        <v>2330</v>
      </c>
      <c r="G736" s="11">
        <f>F736*4320+(F736*4320*4.6/100)+50000</f>
        <v>10578617.6</v>
      </c>
      <c r="H736" s="6"/>
      <c r="I736" s="6"/>
      <c r="J736" s="11">
        <f t="shared" si="17"/>
        <v>10578617.6</v>
      </c>
    </row>
    <row r="737" spans="1:10" ht="18.75">
      <c r="A737" s="44" t="s">
        <v>448</v>
      </c>
      <c r="B737" s="7" t="s">
        <v>669</v>
      </c>
      <c r="C737" s="7" t="s">
        <v>675</v>
      </c>
      <c r="D737" s="9" t="s">
        <v>662</v>
      </c>
      <c r="E737" s="43" t="s">
        <v>686</v>
      </c>
      <c r="F737" s="11">
        <v>944.9</v>
      </c>
      <c r="G737" s="11">
        <f>F737*3319+(F737*3319*4.6/100)+50000</f>
        <v>3330384.7626</v>
      </c>
      <c r="H737" s="6">
        <v>0</v>
      </c>
      <c r="I737" s="6">
        <v>0</v>
      </c>
      <c r="J737" s="11">
        <f t="shared" si="17"/>
        <v>3330384.7626</v>
      </c>
    </row>
    <row r="738" spans="1:10" ht="18.75">
      <c r="A738" s="46"/>
      <c r="B738" s="7" t="s">
        <v>671</v>
      </c>
      <c r="C738" s="7"/>
      <c r="D738" s="9" t="s">
        <v>662</v>
      </c>
      <c r="E738" s="43"/>
      <c r="F738" s="11">
        <v>2330</v>
      </c>
      <c r="G738" s="11">
        <f>F738*4320+(F738*4320*4.6/100)+50000</f>
        <v>10578617.6</v>
      </c>
      <c r="H738" s="6"/>
      <c r="I738" s="6"/>
      <c r="J738" s="11">
        <f t="shared" si="17"/>
        <v>10578617.6</v>
      </c>
    </row>
    <row r="739" spans="1:10" ht="18.75">
      <c r="A739" s="44" t="s">
        <v>449</v>
      </c>
      <c r="B739" s="7" t="s">
        <v>669</v>
      </c>
      <c r="C739" s="7" t="s">
        <v>675</v>
      </c>
      <c r="D739" s="9" t="s">
        <v>662</v>
      </c>
      <c r="E739" s="43" t="s">
        <v>686</v>
      </c>
      <c r="F739" s="11">
        <v>944.9</v>
      </c>
      <c r="G739" s="11">
        <f>F739*3319+(F739*3319*4.6/100)+50000</f>
        <v>3330384.7626</v>
      </c>
      <c r="H739" s="6">
        <v>0</v>
      </c>
      <c r="I739" s="6">
        <v>0</v>
      </c>
      <c r="J739" s="11">
        <f t="shared" si="17"/>
        <v>3330384.7626</v>
      </c>
    </row>
    <row r="740" spans="1:10" ht="18.75">
      <c r="A740" s="46"/>
      <c r="B740" s="7" t="s">
        <v>671</v>
      </c>
      <c r="C740" s="7"/>
      <c r="D740" s="9" t="s">
        <v>662</v>
      </c>
      <c r="E740" s="43"/>
      <c r="F740" s="11">
        <v>2330</v>
      </c>
      <c r="G740" s="11">
        <f>F740*4320+(F740*4320*4.6/100)+50000</f>
        <v>10578617.6</v>
      </c>
      <c r="H740" s="6"/>
      <c r="I740" s="6"/>
      <c r="J740" s="11">
        <f t="shared" si="17"/>
        <v>10578617.6</v>
      </c>
    </row>
    <row r="741" spans="1:10" ht="18.75">
      <c r="A741" s="44" t="s">
        <v>450</v>
      </c>
      <c r="B741" s="7" t="s">
        <v>669</v>
      </c>
      <c r="C741" s="7" t="s">
        <v>675</v>
      </c>
      <c r="D741" s="9" t="s">
        <v>662</v>
      </c>
      <c r="E741" s="43" t="s">
        <v>686</v>
      </c>
      <c r="F741" s="11">
        <v>1659.4</v>
      </c>
      <c r="G741" s="11">
        <f>F741*3319+(F741*3319*4.6/100)+50000</f>
        <v>5810895.8356000008</v>
      </c>
      <c r="H741" s="6">
        <v>0</v>
      </c>
      <c r="I741" s="6">
        <v>0</v>
      </c>
      <c r="J741" s="11">
        <f t="shared" si="17"/>
        <v>5810895.8356000008</v>
      </c>
    </row>
    <row r="742" spans="1:10" ht="18.75">
      <c r="A742" s="46"/>
      <c r="B742" s="7" t="s">
        <v>671</v>
      </c>
      <c r="C742" s="7"/>
      <c r="D742" s="9" t="s">
        <v>662</v>
      </c>
      <c r="E742" s="43"/>
      <c r="F742" s="11">
        <v>3678</v>
      </c>
      <c r="G742" s="11">
        <f>F742*4320+(F742*4320*4.6/100)+50000</f>
        <v>16669852.16</v>
      </c>
      <c r="H742" s="6"/>
      <c r="I742" s="6"/>
      <c r="J742" s="11">
        <f t="shared" si="17"/>
        <v>16669852.16</v>
      </c>
    </row>
    <row r="743" spans="1:10" ht="18.75">
      <c r="A743" s="44" t="s">
        <v>451</v>
      </c>
      <c r="B743" s="7" t="s">
        <v>669</v>
      </c>
      <c r="C743" s="7" t="s">
        <v>675</v>
      </c>
      <c r="D743" s="9" t="s">
        <v>662</v>
      </c>
      <c r="E743" s="43" t="s">
        <v>686</v>
      </c>
      <c r="F743" s="11">
        <v>2521.4</v>
      </c>
      <c r="G743" s="11">
        <f>F743*3319+(F743*3319*4.6/100)+50000</f>
        <v>8803478.8235999998</v>
      </c>
      <c r="H743" s="6">
        <v>0</v>
      </c>
      <c r="I743" s="6">
        <v>0</v>
      </c>
      <c r="J743" s="11">
        <f t="shared" si="17"/>
        <v>8803478.8235999998</v>
      </c>
    </row>
    <row r="744" spans="1:10" ht="18.75">
      <c r="A744" s="46"/>
      <c r="B744" s="7" t="s">
        <v>671</v>
      </c>
      <c r="C744" s="7"/>
      <c r="D744" s="9" t="s">
        <v>662</v>
      </c>
      <c r="E744" s="43"/>
      <c r="F744" s="11">
        <v>1740.3</v>
      </c>
      <c r="G744" s="11">
        <f>F744*4320+(F744*4320*4.6/100)+50000</f>
        <v>7913928.4160000002</v>
      </c>
      <c r="H744" s="6"/>
      <c r="I744" s="6"/>
      <c r="J744" s="11">
        <f t="shared" si="17"/>
        <v>7913928.4160000002</v>
      </c>
    </row>
    <row r="745" spans="1:10" ht="18.75">
      <c r="A745" s="21" t="s">
        <v>452</v>
      </c>
      <c r="B745" s="7" t="s">
        <v>674</v>
      </c>
      <c r="C745" s="7"/>
      <c r="D745" s="9" t="s">
        <v>662</v>
      </c>
      <c r="E745" s="24" t="s">
        <v>686</v>
      </c>
      <c r="F745" s="12"/>
      <c r="G745" s="11">
        <v>3000000</v>
      </c>
      <c r="H745" s="6">
        <v>0</v>
      </c>
      <c r="I745" s="6">
        <v>0</v>
      </c>
      <c r="J745" s="11">
        <f t="shared" si="17"/>
        <v>3000000</v>
      </c>
    </row>
    <row r="746" spans="1:10" ht="18.75">
      <c r="A746" s="44" t="s">
        <v>453</v>
      </c>
      <c r="B746" s="7" t="s">
        <v>672</v>
      </c>
      <c r="C746" s="7"/>
      <c r="D746" s="9" t="s">
        <v>662</v>
      </c>
      <c r="E746" s="43" t="s">
        <v>686</v>
      </c>
      <c r="F746" s="11">
        <v>980</v>
      </c>
      <c r="G746" s="11">
        <f>F746*3105+(F746*3105*4.6/100)+50000</f>
        <v>3232873.4</v>
      </c>
      <c r="H746" s="6">
        <v>0</v>
      </c>
      <c r="I746" s="6">
        <v>0</v>
      </c>
      <c r="J746" s="11">
        <f t="shared" si="17"/>
        <v>3232873.4</v>
      </c>
    </row>
    <row r="747" spans="1:10" ht="18.75">
      <c r="A747" s="46"/>
      <c r="B747" s="7" t="s">
        <v>673</v>
      </c>
      <c r="C747" s="7"/>
      <c r="D747" s="9" t="s">
        <v>662</v>
      </c>
      <c r="E747" s="43"/>
      <c r="F747" s="12"/>
      <c r="G747" s="11">
        <v>3000000</v>
      </c>
      <c r="H747" s="6"/>
      <c r="I747" s="6"/>
      <c r="J747" s="11">
        <f t="shared" si="17"/>
        <v>3000000</v>
      </c>
    </row>
    <row r="748" spans="1:10" ht="18.75">
      <c r="A748" s="44" t="s">
        <v>454</v>
      </c>
      <c r="B748" s="7" t="s">
        <v>672</v>
      </c>
      <c r="C748" s="7"/>
      <c r="D748" s="9" t="s">
        <v>662</v>
      </c>
      <c r="E748" s="43" t="s">
        <v>686</v>
      </c>
      <c r="F748" s="11">
        <v>350</v>
      </c>
      <c r="G748" s="11">
        <f>F748*3105+(F748*3105*4.6/100)+50000</f>
        <v>1186740.5</v>
      </c>
      <c r="H748" s="6">
        <v>0</v>
      </c>
      <c r="I748" s="6">
        <v>0</v>
      </c>
      <c r="J748" s="11">
        <f t="shared" si="17"/>
        <v>1186740.5</v>
      </c>
    </row>
    <row r="749" spans="1:10" ht="18.75">
      <c r="A749" s="46"/>
      <c r="B749" s="7" t="s">
        <v>673</v>
      </c>
      <c r="C749" s="7"/>
      <c r="D749" s="9" t="s">
        <v>662</v>
      </c>
      <c r="E749" s="43"/>
      <c r="F749" s="12"/>
      <c r="G749" s="11">
        <v>3000000</v>
      </c>
      <c r="H749" s="6"/>
      <c r="I749" s="6"/>
      <c r="J749" s="11">
        <f t="shared" si="17"/>
        <v>3000000</v>
      </c>
    </row>
    <row r="750" spans="1:10" ht="18.75">
      <c r="A750" s="44" t="s">
        <v>455</v>
      </c>
      <c r="B750" s="7" t="s">
        <v>672</v>
      </c>
      <c r="C750" s="7"/>
      <c r="D750" s="9" t="s">
        <v>662</v>
      </c>
      <c r="E750" s="43" t="s">
        <v>686</v>
      </c>
      <c r="F750" s="11">
        <v>460</v>
      </c>
      <c r="G750" s="11">
        <f>F750*3105+(F750*3105*4.6/100)+50000</f>
        <v>1544001.8</v>
      </c>
      <c r="H750" s="6">
        <v>0</v>
      </c>
      <c r="I750" s="6">
        <v>0</v>
      </c>
      <c r="J750" s="11">
        <f t="shared" si="17"/>
        <v>1544001.8</v>
      </c>
    </row>
    <row r="751" spans="1:10" ht="18.75">
      <c r="A751" s="46"/>
      <c r="B751" s="7" t="s">
        <v>673</v>
      </c>
      <c r="C751" s="7"/>
      <c r="D751" s="9" t="s">
        <v>662</v>
      </c>
      <c r="E751" s="43"/>
      <c r="F751" s="12"/>
      <c r="G751" s="11">
        <v>3000000</v>
      </c>
      <c r="H751" s="6"/>
      <c r="I751" s="6"/>
      <c r="J751" s="11">
        <f t="shared" si="17"/>
        <v>3000000</v>
      </c>
    </row>
    <row r="752" spans="1:10" ht="18.75">
      <c r="A752" s="44" t="s">
        <v>456</v>
      </c>
      <c r="B752" s="7" t="s">
        <v>672</v>
      </c>
      <c r="C752" s="7"/>
      <c r="D752" s="9" t="s">
        <v>662</v>
      </c>
      <c r="E752" s="43" t="s">
        <v>686</v>
      </c>
      <c r="F752" s="11">
        <v>720</v>
      </c>
      <c r="G752" s="11">
        <f>F752*3105+(F752*3105*4.6/100)+50000</f>
        <v>2388437.6</v>
      </c>
      <c r="H752" s="6">
        <v>0</v>
      </c>
      <c r="I752" s="6">
        <v>0</v>
      </c>
      <c r="J752" s="11">
        <f t="shared" si="17"/>
        <v>2388437.6</v>
      </c>
    </row>
    <row r="753" spans="1:10" ht="18.75">
      <c r="A753" s="46"/>
      <c r="B753" s="7" t="s">
        <v>673</v>
      </c>
      <c r="C753" s="7"/>
      <c r="D753" s="9" t="s">
        <v>662</v>
      </c>
      <c r="E753" s="43"/>
      <c r="F753" s="12"/>
      <c r="G753" s="11">
        <v>3000000</v>
      </c>
      <c r="H753" s="6"/>
      <c r="I753" s="6"/>
      <c r="J753" s="11">
        <f t="shared" si="17"/>
        <v>3000000</v>
      </c>
    </row>
    <row r="754" spans="1:10" ht="18.75">
      <c r="A754" s="44" t="s">
        <v>457</v>
      </c>
      <c r="B754" s="7" t="s">
        <v>672</v>
      </c>
      <c r="C754" s="7"/>
      <c r="D754" s="9" t="s">
        <v>662</v>
      </c>
      <c r="E754" s="43" t="s">
        <v>686</v>
      </c>
      <c r="F754" s="11">
        <v>480</v>
      </c>
      <c r="G754" s="11">
        <f>F754*3105+(F754*3105*4.6/100)+50000</f>
        <v>1608958.4</v>
      </c>
      <c r="H754" s="6">
        <v>0</v>
      </c>
      <c r="I754" s="6">
        <v>0</v>
      </c>
      <c r="J754" s="11">
        <f t="shared" si="17"/>
        <v>1608958.4</v>
      </c>
    </row>
    <row r="755" spans="1:10" ht="18.75">
      <c r="A755" s="46"/>
      <c r="B755" s="7" t="s">
        <v>673</v>
      </c>
      <c r="C755" s="7"/>
      <c r="D755" s="9" t="s">
        <v>662</v>
      </c>
      <c r="E755" s="43"/>
      <c r="F755" s="12"/>
      <c r="G755" s="11">
        <v>3000000</v>
      </c>
      <c r="H755" s="6"/>
      <c r="I755" s="6"/>
      <c r="J755" s="11">
        <f t="shared" si="17"/>
        <v>3000000</v>
      </c>
    </row>
    <row r="756" spans="1:10" ht="18.75">
      <c r="A756" s="44" t="s">
        <v>458</v>
      </c>
      <c r="B756" s="7" t="s">
        <v>672</v>
      </c>
      <c r="C756" s="7"/>
      <c r="D756" s="9" t="s">
        <v>662</v>
      </c>
      <c r="E756" s="43" t="s">
        <v>686</v>
      </c>
      <c r="F756" s="11">
        <v>620</v>
      </c>
      <c r="G756" s="11">
        <f>F756*3105+(F756*3105*4.6/100)+50000</f>
        <v>2063654.6</v>
      </c>
      <c r="H756" s="6">
        <v>0</v>
      </c>
      <c r="I756" s="6">
        <v>0</v>
      </c>
      <c r="J756" s="11">
        <f t="shared" si="17"/>
        <v>2063654.6</v>
      </c>
    </row>
    <row r="757" spans="1:10" ht="18.75">
      <c r="A757" s="46"/>
      <c r="B757" s="7" t="s">
        <v>673</v>
      </c>
      <c r="C757" s="7"/>
      <c r="D757" s="9" t="s">
        <v>662</v>
      </c>
      <c r="E757" s="43"/>
      <c r="F757" s="12"/>
      <c r="G757" s="11">
        <v>3000000</v>
      </c>
      <c r="H757" s="6"/>
      <c r="I757" s="6"/>
      <c r="J757" s="11">
        <f t="shared" si="17"/>
        <v>3000000</v>
      </c>
    </row>
    <row r="758" spans="1:10" ht="18.75">
      <c r="A758" s="21" t="s">
        <v>459</v>
      </c>
      <c r="B758" s="7" t="s">
        <v>673</v>
      </c>
      <c r="C758" s="7"/>
      <c r="D758" s="9" t="s">
        <v>662</v>
      </c>
      <c r="E758" s="24" t="s">
        <v>686</v>
      </c>
      <c r="F758" s="12"/>
      <c r="G758" s="11">
        <v>3000000</v>
      </c>
      <c r="H758" s="6">
        <v>0</v>
      </c>
      <c r="I758" s="6">
        <v>0</v>
      </c>
      <c r="J758" s="11">
        <f t="shared" si="17"/>
        <v>3000000</v>
      </c>
    </row>
    <row r="759" spans="1:10" ht="18.75">
      <c r="A759" s="44" t="s">
        <v>460</v>
      </c>
      <c r="B759" s="7" t="s">
        <v>672</v>
      </c>
      <c r="C759" s="7"/>
      <c r="D759" s="9" t="s">
        <v>662</v>
      </c>
      <c r="E759" s="43" t="s">
        <v>686</v>
      </c>
      <c r="F759" s="11">
        <v>448</v>
      </c>
      <c r="G759" s="11">
        <f>F759*3105+(F759*3105*4.6/100)+50000</f>
        <v>1505027.84</v>
      </c>
      <c r="H759" s="6">
        <v>0</v>
      </c>
      <c r="I759" s="6">
        <v>0</v>
      </c>
      <c r="J759" s="11">
        <f t="shared" si="17"/>
        <v>1505027.84</v>
      </c>
    </row>
    <row r="760" spans="1:10" ht="18.75">
      <c r="A760" s="46"/>
      <c r="B760" s="7" t="s">
        <v>673</v>
      </c>
      <c r="C760" s="7"/>
      <c r="D760" s="9" t="s">
        <v>662</v>
      </c>
      <c r="E760" s="43"/>
      <c r="F760" s="12"/>
      <c r="G760" s="11">
        <v>3000000</v>
      </c>
      <c r="H760" s="6"/>
      <c r="I760" s="6"/>
      <c r="J760" s="11">
        <f t="shared" si="17"/>
        <v>3000000</v>
      </c>
    </row>
    <row r="761" spans="1:10" ht="18.75">
      <c r="A761" s="44" t="s">
        <v>461</v>
      </c>
      <c r="B761" s="7" t="s">
        <v>672</v>
      </c>
      <c r="C761" s="7"/>
      <c r="D761" s="9" t="s">
        <v>662</v>
      </c>
      <c r="E761" s="43" t="s">
        <v>686</v>
      </c>
      <c r="F761" s="11">
        <v>580</v>
      </c>
      <c r="G761" s="11">
        <f>F761*3105+(F761*3105*4.6/100)+50000</f>
        <v>1933741.4</v>
      </c>
      <c r="H761" s="6">
        <v>0</v>
      </c>
      <c r="I761" s="6">
        <v>0</v>
      </c>
      <c r="J761" s="11">
        <f t="shared" si="17"/>
        <v>1933741.4</v>
      </c>
    </row>
    <row r="762" spans="1:10" ht="18.75">
      <c r="A762" s="46"/>
      <c r="B762" s="7" t="s">
        <v>673</v>
      </c>
      <c r="C762" s="7"/>
      <c r="D762" s="9" t="s">
        <v>662</v>
      </c>
      <c r="E762" s="43"/>
      <c r="F762" s="12"/>
      <c r="G762" s="11">
        <v>3000000</v>
      </c>
      <c r="H762" s="6"/>
      <c r="I762" s="6"/>
      <c r="J762" s="11">
        <f t="shared" si="17"/>
        <v>3000000</v>
      </c>
    </row>
    <row r="763" spans="1:10" ht="18.75">
      <c r="A763" s="44" t="s">
        <v>462</v>
      </c>
      <c r="B763" s="7" t="s">
        <v>672</v>
      </c>
      <c r="C763" s="7"/>
      <c r="D763" s="9" t="s">
        <v>662</v>
      </c>
      <c r="E763" s="43" t="s">
        <v>686</v>
      </c>
      <c r="F763" s="11">
        <v>360</v>
      </c>
      <c r="G763" s="11">
        <f>F763*3105+(F763*3105*4.6/100)+50000</f>
        <v>1219218.8</v>
      </c>
      <c r="H763" s="6">
        <v>0</v>
      </c>
      <c r="I763" s="6">
        <v>0</v>
      </c>
      <c r="J763" s="11">
        <f t="shared" si="17"/>
        <v>1219218.8</v>
      </c>
    </row>
    <row r="764" spans="1:10" ht="18.75">
      <c r="A764" s="46"/>
      <c r="B764" s="7" t="s">
        <v>673</v>
      </c>
      <c r="C764" s="7"/>
      <c r="D764" s="9" t="s">
        <v>662</v>
      </c>
      <c r="E764" s="43"/>
      <c r="F764" s="12"/>
      <c r="G764" s="11">
        <v>3000000</v>
      </c>
      <c r="H764" s="6"/>
      <c r="I764" s="6"/>
      <c r="J764" s="11">
        <f t="shared" si="17"/>
        <v>3000000</v>
      </c>
    </row>
    <row r="765" spans="1:10" ht="18.75">
      <c r="A765" s="44" t="s">
        <v>463</v>
      </c>
      <c r="B765" s="7" t="s">
        <v>672</v>
      </c>
      <c r="C765" s="7"/>
      <c r="D765" s="9" t="s">
        <v>662</v>
      </c>
      <c r="E765" s="43" t="s">
        <v>686</v>
      </c>
      <c r="F765" s="11">
        <v>280</v>
      </c>
      <c r="G765" s="11">
        <f>F765*3105+(F765*3105*4.6/100)+50000</f>
        <v>959392.4</v>
      </c>
      <c r="H765" s="6">
        <v>0</v>
      </c>
      <c r="I765" s="6">
        <v>0</v>
      </c>
      <c r="J765" s="11">
        <f t="shared" si="17"/>
        <v>959392.4</v>
      </c>
    </row>
    <row r="766" spans="1:10" ht="18.75">
      <c r="A766" s="46"/>
      <c r="B766" s="7" t="s">
        <v>673</v>
      </c>
      <c r="C766" s="7"/>
      <c r="D766" s="9" t="s">
        <v>662</v>
      </c>
      <c r="E766" s="43"/>
      <c r="F766" s="12"/>
      <c r="G766" s="11">
        <v>3000000</v>
      </c>
      <c r="H766" s="6"/>
      <c r="I766" s="6"/>
      <c r="J766" s="11">
        <f t="shared" ref="J766:J782" si="18">G766</f>
        <v>3000000</v>
      </c>
    </row>
    <row r="767" spans="1:10" ht="18.75">
      <c r="A767" s="44" t="s">
        <v>464</v>
      </c>
      <c r="B767" s="7" t="s">
        <v>672</v>
      </c>
      <c r="C767" s="7"/>
      <c r="D767" s="9" t="s">
        <v>662</v>
      </c>
      <c r="E767" s="43" t="s">
        <v>686</v>
      </c>
      <c r="F767" s="11">
        <v>230</v>
      </c>
      <c r="G767" s="11">
        <f>F767*3105+(F767*3105*4.6/100)+50000</f>
        <v>797000.9</v>
      </c>
      <c r="H767" s="6">
        <v>0</v>
      </c>
      <c r="I767" s="6">
        <v>0</v>
      </c>
      <c r="J767" s="11">
        <f t="shared" si="18"/>
        <v>797000.9</v>
      </c>
    </row>
    <row r="768" spans="1:10" ht="18.75">
      <c r="A768" s="46"/>
      <c r="B768" s="7" t="s">
        <v>673</v>
      </c>
      <c r="C768" s="7"/>
      <c r="D768" s="9" t="s">
        <v>662</v>
      </c>
      <c r="E768" s="43"/>
      <c r="F768" s="12"/>
      <c r="G768" s="11">
        <v>3000000</v>
      </c>
      <c r="H768" s="6"/>
      <c r="I768" s="6"/>
      <c r="J768" s="11">
        <f t="shared" si="18"/>
        <v>3000000</v>
      </c>
    </row>
    <row r="769" spans="1:10" ht="18.75">
      <c r="A769" s="21" t="s">
        <v>465</v>
      </c>
      <c r="B769" s="7" t="s">
        <v>674</v>
      </c>
      <c r="C769" s="7"/>
      <c r="D769" s="9" t="s">
        <v>662</v>
      </c>
      <c r="E769" s="24" t="s">
        <v>686</v>
      </c>
      <c r="F769" s="12"/>
      <c r="G769" s="11">
        <v>3000000</v>
      </c>
      <c r="H769" s="6">
        <v>0</v>
      </c>
      <c r="I769" s="6">
        <v>0</v>
      </c>
      <c r="J769" s="11">
        <f t="shared" si="18"/>
        <v>3000000</v>
      </c>
    </row>
    <row r="770" spans="1:10" ht="18.75">
      <c r="A770" s="44" t="s">
        <v>466</v>
      </c>
      <c r="B770" s="7" t="s">
        <v>672</v>
      </c>
      <c r="C770" s="7"/>
      <c r="D770" s="9" t="s">
        <v>662</v>
      </c>
      <c r="E770" s="43" t="s">
        <v>686</v>
      </c>
      <c r="F770" s="11">
        <v>640</v>
      </c>
      <c r="G770" s="11">
        <f>F770*3105+(F770*3105*4.6/100)+50000</f>
        <v>2128611.2000000002</v>
      </c>
      <c r="H770" s="6">
        <v>0</v>
      </c>
      <c r="I770" s="6">
        <v>0</v>
      </c>
      <c r="J770" s="11">
        <f t="shared" si="18"/>
        <v>2128611.2000000002</v>
      </c>
    </row>
    <row r="771" spans="1:10" ht="18.75">
      <c r="A771" s="46"/>
      <c r="B771" s="7" t="s">
        <v>673</v>
      </c>
      <c r="C771" s="7"/>
      <c r="D771" s="9" t="s">
        <v>662</v>
      </c>
      <c r="E771" s="43"/>
      <c r="F771" s="12"/>
      <c r="G771" s="11">
        <v>3000000</v>
      </c>
      <c r="H771" s="6"/>
      <c r="I771" s="6"/>
      <c r="J771" s="11">
        <f t="shared" si="18"/>
        <v>3000000</v>
      </c>
    </row>
    <row r="772" spans="1:10" ht="18.75">
      <c r="A772" s="44" t="s">
        <v>467</v>
      </c>
      <c r="B772" s="7" t="s">
        <v>672</v>
      </c>
      <c r="C772" s="7"/>
      <c r="D772" s="9" t="s">
        <v>662</v>
      </c>
      <c r="E772" s="43" t="s">
        <v>686</v>
      </c>
      <c r="F772" s="11">
        <v>681.02</v>
      </c>
      <c r="G772" s="11">
        <f>F772*3105+(F772*3105*4.6/100)+50000</f>
        <v>2261837.1866000001</v>
      </c>
      <c r="H772" s="6">
        <v>0</v>
      </c>
      <c r="I772" s="6">
        <v>0</v>
      </c>
      <c r="J772" s="11">
        <f t="shared" si="18"/>
        <v>2261837.1866000001</v>
      </c>
    </row>
    <row r="773" spans="1:10" ht="18.75">
      <c r="A773" s="46"/>
      <c r="B773" s="7" t="s">
        <v>673</v>
      </c>
      <c r="C773" s="7"/>
      <c r="D773" s="9" t="s">
        <v>662</v>
      </c>
      <c r="E773" s="43"/>
      <c r="F773" s="12"/>
      <c r="G773" s="11">
        <v>3000000</v>
      </c>
      <c r="H773" s="6"/>
      <c r="I773" s="6"/>
      <c r="J773" s="11">
        <f t="shared" si="18"/>
        <v>3000000</v>
      </c>
    </row>
    <row r="774" spans="1:10" ht="18.75">
      <c r="A774" s="21" t="s">
        <v>468</v>
      </c>
      <c r="B774" s="7" t="s">
        <v>674</v>
      </c>
      <c r="C774" s="7"/>
      <c r="D774" s="9" t="s">
        <v>662</v>
      </c>
      <c r="E774" s="24" t="s">
        <v>686</v>
      </c>
      <c r="F774" s="12"/>
      <c r="G774" s="11">
        <v>3000000</v>
      </c>
      <c r="H774" s="6">
        <v>0</v>
      </c>
      <c r="I774" s="6">
        <v>0</v>
      </c>
      <c r="J774" s="11">
        <f t="shared" si="18"/>
        <v>3000000</v>
      </c>
    </row>
    <row r="775" spans="1:10" ht="18.75">
      <c r="A775" s="21" t="s">
        <v>469</v>
      </c>
      <c r="B775" s="7" t="s">
        <v>674</v>
      </c>
      <c r="C775" s="7"/>
      <c r="D775" s="9" t="s">
        <v>662</v>
      </c>
      <c r="E775" s="24" t="s">
        <v>686</v>
      </c>
      <c r="F775" s="12"/>
      <c r="G775" s="11">
        <v>3000000</v>
      </c>
      <c r="H775" s="6">
        <v>0</v>
      </c>
      <c r="I775" s="6">
        <v>0</v>
      </c>
      <c r="J775" s="11">
        <f t="shared" si="18"/>
        <v>3000000</v>
      </c>
    </row>
    <row r="776" spans="1:10" ht="18.75">
      <c r="A776" s="44" t="s">
        <v>470</v>
      </c>
      <c r="B776" s="7" t="s">
        <v>669</v>
      </c>
      <c r="C776" s="7" t="s">
        <v>675</v>
      </c>
      <c r="D776" s="9" t="s">
        <v>662</v>
      </c>
      <c r="E776" s="43" t="s">
        <v>686</v>
      </c>
      <c r="F776" s="11">
        <v>1233.5999999999999</v>
      </c>
      <c r="G776" s="11">
        <f>F776*3319+(F776*3319*4.6/100)+50000</f>
        <v>4332657.0463999994</v>
      </c>
      <c r="H776" s="6">
        <v>0</v>
      </c>
      <c r="I776" s="6">
        <v>0</v>
      </c>
      <c r="J776" s="11">
        <f t="shared" si="18"/>
        <v>4332657.0463999994</v>
      </c>
    </row>
    <row r="777" spans="1:10" ht="18.75">
      <c r="A777" s="46"/>
      <c r="B777" s="7" t="s">
        <v>671</v>
      </c>
      <c r="C777" s="7"/>
      <c r="D777" s="9" t="s">
        <v>662</v>
      </c>
      <c r="E777" s="43"/>
      <c r="F777" s="11">
        <v>3355.2</v>
      </c>
      <c r="G777" s="11">
        <f>F777*4320+(F777*4320*4.6/100)+50000</f>
        <v>15211209.344000001</v>
      </c>
      <c r="H777" s="6"/>
      <c r="I777" s="6"/>
      <c r="J777" s="11">
        <f t="shared" si="18"/>
        <v>15211209.344000001</v>
      </c>
    </row>
    <row r="778" spans="1:10" ht="18.75">
      <c r="A778" s="21" t="s">
        <v>471</v>
      </c>
      <c r="B778" s="7" t="s">
        <v>674</v>
      </c>
      <c r="C778" s="7"/>
      <c r="D778" s="9" t="s">
        <v>662</v>
      </c>
      <c r="E778" s="24" t="s">
        <v>686</v>
      </c>
      <c r="F778" s="12"/>
      <c r="G778" s="11">
        <v>3000000</v>
      </c>
      <c r="H778" s="6">
        <v>0</v>
      </c>
      <c r="I778" s="6">
        <v>0</v>
      </c>
      <c r="J778" s="11">
        <f t="shared" si="18"/>
        <v>3000000</v>
      </c>
    </row>
    <row r="779" spans="1:10" ht="18.75">
      <c r="A779" s="44" t="s">
        <v>472</v>
      </c>
      <c r="B779" s="7" t="s">
        <v>669</v>
      </c>
      <c r="C779" s="7" t="s">
        <v>670</v>
      </c>
      <c r="D779" s="9" t="s">
        <v>662</v>
      </c>
      <c r="E779" s="43" t="s">
        <v>686</v>
      </c>
      <c r="F779" s="11">
        <v>1380</v>
      </c>
      <c r="G779" s="11">
        <f>F779*4780+(F779*4780*4.6/100)+50000</f>
        <v>6949834.4000000004</v>
      </c>
      <c r="H779" s="6">
        <v>0</v>
      </c>
      <c r="I779" s="6">
        <v>0</v>
      </c>
      <c r="J779" s="11">
        <f t="shared" si="18"/>
        <v>6949834.4000000004</v>
      </c>
    </row>
    <row r="780" spans="1:10" ht="18.75">
      <c r="A780" s="46"/>
      <c r="B780" s="7" t="s">
        <v>671</v>
      </c>
      <c r="C780" s="7"/>
      <c r="D780" s="9" t="s">
        <v>662</v>
      </c>
      <c r="E780" s="43"/>
      <c r="F780" s="11">
        <v>756</v>
      </c>
      <c r="G780" s="11">
        <f>F780*4320+(F780*4320*4.6/100)+50000</f>
        <v>3466152.32</v>
      </c>
      <c r="H780" s="6"/>
      <c r="I780" s="6"/>
      <c r="J780" s="11">
        <f t="shared" si="18"/>
        <v>3466152.32</v>
      </c>
    </row>
    <row r="781" spans="1:10" ht="18.75">
      <c r="A781" s="44" t="s">
        <v>473</v>
      </c>
      <c r="B781" s="7" t="s">
        <v>669</v>
      </c>
      <c r="C781" s="7" t="s">
        <v>670</v>
      </c>
      <c r="D781" s="9" t="s">
        <v>662</v>
      </c>
      <c r="E781" s="43" t="s">
        <v>686</v>
      </c>
      <c r="F781" s="11">
        <v>1380</v>
      </c>
      <c r="G781" s="11">
        <f>F781*4780+(F781*4780*4.6/100)+50000</f>
        <v>6949834.4000000004</v>
      </c>
      <c r="H781" s="6">
        <v>0</v>
      </c>
      <c r="I781" s="6">
        <v>0</v>
      </c>
      <c r="J781" s="11">
        <f t="shared" si="18"/>
        <v>6949834.4000000004</v>
      </c>
    </row>
    <row r="782" spans="1:10" ht="18.75">
      <c r="A782" s="46"/>
      <c r="B782" s="7" t="s">
        <v>671</v>
      </c>
      <c r="C782" s="7"/>
      <c r="D782" s="9" t="s">
        <v>662</v>
      </c>
      <c r="E782" s="43"/>
      <c r="F782" s="11">
        <v>756</v>
      </c>
      <c r="G782" s="11">
        <f>F782*4320+(F782*4320*4.6/100)+50000</f>
        <v>3466152.32</v>
      </c>
      <c r="H782" s="6"/>
      <c r="I782" s="6"/>
      <c r="J782" s="11">
        <f t="shared" si="18"/>
        <v>3466152.32</v>
      </c>
    </row>
    <row r="783" spans="1:10" ht="18.75">
      <c r="A783" s="3" t="s">
        <v>474</v>
      </c>
      <c r="B783" s="2">
        <f>COUNTA(B784:B792)</f>
        <v>9</v>
      </c>
      <c r="C783" s="13"/>
      <c r="D783" s="14"/>
      <c r="E783" s="25"/>
      <c r="F783" s="15"/>
      <c r="G783" s="15">
        <f>SUM(G784:G792)</f>
        <v>37527086.07</v>
      </c>
      <c r="H783" s="5">
        <v>0</v>
      </c>
      <c r="I783" s="5">
        <v>0</v>
      </c>
      <c r="J783" s="18">
        <f>SUM(J784:J792)</f>
        <v>37527086.07</v>
      </c>
    </row>
    <row r="784" spans="1:10" ht="18.75">
      <c r="A784" s="44" t="s">
        <v>475</v>
      </c>
      <c r="B784" s="7" t="s">
        <v>669</v>
      </c>
      <c r="C784" s="7" t="s">
        <v>670</v>
      </c>
      <c r="D784" s="9" t="s">
        <v>662</v>
      </c>
      <c r="E784" s="43" t="s">
        <v>686</v>
      </c>
      <c r="F784" s="11">
        <v>1269</v>
      </c>
      <c r="G784" s="11">
        <f>F784*4780+(F784*4780*4.6/100)+50000</f>
        <v>6394847.7199999997</v>
      </c>
      <c r="H784" s="6">
        <v>0</v>
      </c>
      <c r="I784" s="6">
        <v>0</v>
      </c>
      <c r="J784" s="11">
        <f t="shared" ref="J784:J792" si="19">G784</f>
        <v>6394847.7199999997</v>
      </c>
    </row>
    <row r="785" spans="1:10" ht="18.75">
      <c r="A785" s="46"/>
      <c r="B785" s="7" t="s">
        <v>671</v>
      </c>
      <c r="C785" s="7"/>
      <c r="D785" s="9" t="s">
        <v>662</v>
      </c>
      <c r="E785" s="43"/>
      <c r="F785" s="11">
        <v>1025</v>
      </c>
      <c r="G785" s="11">
        <f>F785*4320+(F785*4320*4.6/100)+50000</f>
        <v>4681688</v>
      </c>
      <c r="H785" s="6"/>
      <c r="I785" s="6"/>
      <c r="J785" s="11">
        <f t="shared" si="19"/>
        <v>4681688</v>
      </c>
    </row>
    <row r="786" spans="1:10" ht="18.75">
      <c r="A786" s="44" t="s">
        <v>476</v>
      </c>
      <c r="B786" s="7" t="s">
        <v>669</v>
      </c>
      <c r="C786" s="7" t="s">
        <v>670</v>
      </c>
      <c r="D786" s="9" t="s">
        <v>662</v>
      </c>
      <c r="E786" s="43" t="s">
        <v>686</v>
      </c>
      <c r="F786" s="11">
        <v>1269</v>
      </c>
      <c r="G786" s="11">
        <f>F786*4780+(F786*4780*4.6/100)+50000</f>
        <v>6394847.7199999997</v>
      </c>
      <c r="H786" s="6">
        <v>0</v>
      </c>
      <c r="I786" s="6">
        <v>0</v>
      </c>
      <c r="J786" s="11">
        <f t="shared" si="19"/>
        <v>6394847.7199999997</v>
      </c>
    </row>
    <row r="787" spans="1:10" ht="18.75">
      <c r="A787" s="46"/>
      <c r="B787" s="7" t="s">
        <v>671</v>
      </c>
      <c r="C787" s="7"/>
      <c r="D787" s="9" t="s">
        <v>662</v>
      </c>
      <c r="E787" s="43"/>
      <c r="F787" s="11">
        <v>1025</v>
      </c>
      <c r="G787" s="11">
        <f>F787*4320+(F787*4320*4.6/100)+50000</f>
        <v>4681688</v>
      </c>
      <c r="H787" s="6"/>
      <c r="I787" s="6"/>
      <c r="J787" s="11">
        <f t="shared" si="19"/>
        <v>4681688</v>
      </c>
    </row>
    <row r="788" spans="1:10" ht="18.75">
      <c r="A788" s="44" t="s">
        <v>477</v>
      </c>
      <c r="B788" s="7" t="s">
        <v>669</v>
      </c>
      <c r="C788" s="7" t="s">
        <v>670</v>
      </c>
      <c r="D788" s="9" t="s">
        <v>662</v>
      </c>
      <c r="E788" s="43" t="s">
        <v>686</v>
      </c>
      <c r="F788" s="11">
        <v>1269</v>
      </c>
      <c r="G788" s="11">
        <f>F788*4780+(F788*4780*4.6/100)+50000</f>
        <v>6394847.7199999997</v>
      </c>
      <c r="H788" s="6">
        <v>0</v>
      </c>
      <c r="I788" s="6">
        <v>0</v>
      </c>
      <c r="J788" s="11">
        <f t="shared" si="19"/>
        <v>6394847.7199999997</v>
      </c>
    </row>
    <row r="789" spans="1:10" ht="18.75">
      <c r="A789" s="46"/>
      <c r="B789" s="7" t="s">
        <v>671</v>
      </c>
      <c r="C789" s="7"/>
      <c r="D789" s="9" t="s">
        <v>662</v>
      </c>
      <c r="E789" s="43"/>
      <c r="F789" s="11">
        <v>1025</v>
      </c>
      <c r="G789" s="11">
        <f>F789*4320+(F789*4320*4.6/100)+50000</f>
        <v>4681688</v>
      </c>
      <c r="H789" s="6"/>
      <c r="I789" s="6"/>
      <c r="J789" s="11">
        <f t="shared" si="19"/>
        <v>4681688</v>
      </c>
    </row>
    <row r="790" spans="1:10" ht="18.75">
      <c r="A790" s="21" t="s">
        <v>478</v>
      </c>
      <c r="B790" s="7" t="s">
        <v>672</v>
      </c>
      <c r="C790" s="7"/>
      <c r="D790" s="9" t="s">
        <v>662</v>
      </c>
      <c r="E790" s="24" t="s">
        <v>688</v>
      </c>
      <c r="F790" s="11">
        <v>436</v>
      </c>
      <c r="G790" s="11">
        <f>F790*3105+(F790*3105*4.6/100)+50000</f>
        <v>1466053.88</v>
      </c>
      <c r="H790" s="6">
        <v>0</v>
      </c>
      <c r="I790" s="6">
        <v>0</v>
      </c>
      <c r="J790" s="11">
        <f t="shared" si="19"/>
        <v>1466053.88</v>
      </c>
    </row>
    <row r="791" spans="1:10" ht="18.75">
      <c r="A791" s="21" t="s">
        <v>479</v>
      </c>
      <c r="B791" s="7" t="s">
        <v>672</v>
      </c>
      <c r="C791" s="7"/>
      <c r="D791" s="9" t="s">
        <v>662</v>
      </c>
      <c r="E791" s="24" t="s">
        <v>688</v>
      </c>
      <c r="F791" s="11">
        <v>426</v>
      </c>
      <c r="G791" s="11">
        <f>F791*3105+(F791*3105*4.6/100)+50000</f>
        <v>1433575.58</v>
      </c>
      <c r="H791" s="6">
        <v>0</v>
      </c>
      <c r="I791" s="6">
        <v>0</v>
      </c>
      <c r="J791" s="11">
        <f t="shared" si="19"/>
        <v>1433575.58</v>
      </c>
    </row>
    <row r="792" spans="1:10" ht="18.75">
      <c r="A792" s="21" t="s">
        <v>480</v>
      </c>
      <c r="B792" s="7" t="s">
        <v>672</v>
      </c>
      <c r="C792" s="7"/>
      <c r="D792" s="9" t="s">
        <v>662</v>
      </c>
      <c r="E792" s="24" t="s">
        <v>688</v>
      </c>
      <c r="F792" s="11">
        <v>415</v>
      </c>
      <c r="G792" s="11">
        <f>F792*3105+(F792*3105*4.6/100)+50000</f>
        <v>1397849.45</v>
      </c>
      <c r="H792" s="6">
        <v>0</v>
      </c>
      <c r="I792" s="6">
        <v>0</v>
      </c>
      <c r="J792" s="11">
        <f t="shared" si="19"/>
        <v>1397849.45</v>
      </c>
    </row>
    <row r="793" spans="1:10" ht="18.75">
      <c r="A793" s="3" t="s">
        <v>481</v>
      </c>
      <c r="B793" s="2">
        <f>COUNTA(B794:B803)</f>
        <v>10</v>
      </c>
      <c r="C793" s="13"/>
      <c r="D793" s="14"/>
      <c r="E793" s="25"/>
      <c r="F793" s="15"/>
      <c r="G793" s="15">
        <f>SUM(G794:G803)</f>
        <v>24946969.088</v>
      </c>
      <c r="H793" s="5">
        <v>0</v>
      </c>
      <c r="I793" s="5">
        <v>0</v>
      </c>
      <c r="J793" s="18">
        <f>SUM(J794:J803)</f>
        <v>24946969.088</v>
      </c>
    </row>
    <row r="794" spans="1:10" ht="18.75">
      <c r="A794" s="44" t="s">
        <v>482</v>
      </c>
      <c r="B794" s="7" t="s">
        <v>669</v>
      </c>
      <c r="C794" s="7" t="s">
        <v>670</v>
      </c>
      <c r="D794" s="9" t="s">
        <v>662</v>
      </c>
      <c r="E794" s="43" t="s">
        <v>686</v>
      </c>
      <c r="F794" s="11">
        <v>724</v>
      </c>
      <c r="G794" s="11">
        <f>F794*4780+(F794*4780*4.6/100)+50000</f>
        <v>3669913.12</v>
      </c>
      <c r="H794" s="6">
        <v>0</v>
      </c>
      <c r="I794" s="6">
        <v>0</v>
      </c>
      <c r="J794" s="11">
        <f t="shared" ref="J794:J828" si="20">G794</f>
        <v>3669913.12</v>
      </c>
    </row>
    <row r="795" spans="1:10" ht="18.75">
      <c r="A795" s="46"/>
      <c r="B795" s="7" t="s">
        <v>671</v>
      </c>
      <c r="C795" s="7"/>
      <c r="D795" s="9" t="s">
        <v>662</v>
      </c>
      <c r="E795" s="43"/>
      <c r="F795" s="11">
        <v>604</v>
      </c>
      <c r="G795" s="11">
        <f>F795*4320+(F795*4320*4.6/100)+50000</f>
        <v>2779306.88</v>
      </c>
      <c r="H795" s="6"/>
      <c r="I795" s="6"/>
      <c r="J795" s="11">
        <f t="shared" si="20"/>
        <v>2779306.88</v>
      </c>
    </row>
    <row r="796" spans="1:10" ht="18.75">
      <c r="A796" s="44" t="s">
        <v>483</v>
      </c>
      <c r="B796" s="7" t="s">
        <v>669</v>
      </c>
      <c r="C796" s="7" t="s">
        <v>670</v>
      </c>
      <c r="D796" s="9" t="s">
        <v>662</v>
      </c>
      <c r="E796" s="43" t="s">
        <v>686</v>
      </c>
      <c r="F796" s="11">
        <v>337</v>
      </c>
      <c r="G796" s="11">
        <f>F796*4780+(F796*4780*4.6/100)+50000</f>
        <v>1734959.56</v>
      </c>
      <c r="H796" s="6">
        <v>0</v>
      </c>
      <c r="I796" s="6">
        <v>0</v>
      </c>
      <c r="J796" s="11">
        <f t="shared" si="20"/>
        <v>1734959.56</v>
      </c>
    </row>
    <row r="797" spans="1:10" ht="18.75">
      <c r="A797" s="46"/>
      <c r="B797" s="7" t="s">
        <v>671</v>
      </c>
      <c r="C797" s="7"/>
      <c r="D797" s="9" t="s">
        <v>662</v>
      </c>
      <c r="E797" s="43"/>
      <c r="F797" s="11">
        <v>397.2</v>
      </c>
      <c r="G797" s="11">
        <f>F797*4320+(F797*4320*4.6/100)+50000</f>
        <v>1844835.584</v>
      </c>
      <c r="H797" s="6"/>
      <c r="I797" s="6"/>
      <c r="J797" s="11">
        <f t="shared" si="20"/>
        <v>1844835.584</v>
      </c>
    </row>
    <row r="798" spans="1:10" ht="18.75">
      <c r="A798" s="44" t="s">
        <v>484</v>
      </c>
      <c r="B798" s="7" t="s">
        <v>669</v>
      </c>
      <c r="C798" s="7" t="s">
        <v>670</v>
      </c>
      <c r="D798" s="9" t="s">
        <v>662</v>
      </c>
      <c r="E798" s="43" t="s">
        <v>686</v>
      </c>
      <c r="F798" s="11">
        <v>325</v>
      </c>
      <c r="G798" s="11">
        <f>F798*4780+(F798*4780*4.6/100)+50000</f>
        <v>1674961</v>
      </c>
      <c r="H798" s="6">
        <v>0</v>
      </c>
      <c r="I798" s="6">
        <v>0</v>
      </c>
      <c r="J798" s="11">
        <f t="shared" si="20"/>
        <v>1674961</v>
      </c>
    </row>
    <row r="799" spans="1:10" ht="18.75">
      <c r="A799" s="46"/>
      <c r="B799" s="7" t="s">
        <v>671</v>
      </c>
      <c r="C799" s="7"/>
      <c r="D799" s="9" t="s">
        <v>662</v>
      </c>
      <c r="E799" s="43"/>
      <c r="F799" s="11">
        <v>390.2</v>
      </c>
      <c r="G799" s="11">
        <f>F799*4320+(F799*4320*4.6/100)+50000</f>
        <v>1813204.544</v>
      </c>
      <c r="H799" s="6"/>
      <c r="I799" s="6"/>
      <c r="J799" s="11">
        <f t="shared" si="20"/>
        <v>1813204.544</v>
      </c>
    </row>
    <row r="800" spans="1:10" ht="18.75">
      <c r="A800" s="44" t="s">
        <v>485</v>
      </c>
      <c r="B800" s="7" t="s">
        <v>669</v>
      </c>
      <c r="C800" s="7" t="s">
        <v>670</v>
      </c>
      <c r="D800" s="9" t="s">
        <v>662</v>
      </c>
      <c r="E800" s="43" t="s">
        <v>686</v>
      </c>
      <c r="F800" s="11">
        <v>554</v>
      </c>
      <c r="G800" s="11">
        <f>F800*4780+(F800*4780*4.6/100)+50000</f>
        <v>2819933.52</v>
      </c>
      <c r="H800" s="6">
        <v>0</v>
      </c>
      <c r="I800" s="6">
        <v>0</v>
      </c>
      <c r="J800" s="11">
        <f t="shared" si="20"/>
        <v>2819933.52</v>
      </c>
    </row>
    <row r="801" spans="1:10" ht="18.75">
      <c r="A801" s="46"/>
      <c r="B801" s="7" t="s">
        <v>671</v>
      </c>
      <c r="C801" s="7"/>
      <c r="D801" s="9" t="s">
        <v>662</v>
      </c>
      <c r="E801" s="43"/>
      <c r="F801" s="11">
        <v>566.5</v>
      </c>
      <c r="G801" s="11">
        <f>F801*4320+(F801*4320*4.6/100)+50000</f>
        <v>2609854.88</v>
      </c>
      <c r="H801" s="6"/>
      <c r="I801" s="6"/>
      <c r="J801" s="11">
        <f t="shared" si="20"/>
        <v>2609854.88</v>
      </c>
    </row>
    <row r="802" spans="1:10" ht="18.75">
      <c r="A802" s="21" t="s">
        <v>486</v>
      </c>
      <c r="B802" s="7" t="s">
        <v>673</v>
      </c>
      <c r="C802" s="7"/>
      <c r="D802" s="9" t="s">
        <v>662</v>
      </c>
      <c r="E802" s="24" t="s">
        <v>686</v>
      </c>
      <c r="F802" s="12"/>
      <c r="G802" s="11">
        <v>3000000</v>
      </c>
      <c r="H802" s="6">
        <v>0</v>
      </c>
      <c r="I802" s="6">
        <v>0</v>
      </c>
      <c r="J802" s="11">
        <f t="shared" si="20"/>
        <v>3000000</v>
      </c>
    </row>
    <row r="803" spans="1:10" ht="18.75">
      <c r="A803" s="21" t="s">
        <v>487</v>
      </c>
      <c r="B803" s="7" t="s">
        <v>674</v>
      </c>
      <c r="C803" s="7"/>
      <c r="D803" s="9" t="s">
        <v>662</v>
      </c>
      <c r="E803" s="24" t="s">
        <v>686</v>
      </c>
      <c r="F803" s="12"/>
      <c r="G803" s="11">
        <v>3000000</v>
      </c>
      <c r="H803" s="6">
        <v>0</v>
      </c>
      <c r="I803" s="6">
        <v>0</v>
      </c>
      <c r="J803" s="11">
        <f t="shared" si="20"/>
        <v>3000000</v>
      </c>
    </row>
    <row r="804" spans="1:10" ht="18.75">
      <c r="A804" s="3" t="s">
        <v>488</v>
      </c>
      <c r="B804" s="2">
        <f>COUNTA(B805:B824)</f>
        <v>20</v>
      </c>
      <c r="C804" s="13"/>
      <c r="D804" s="14"/>
      <c r="E804" s="25"/>
      <c r="F804" s="15"/>
      <c r="G804" s="15">
        <f>SUM(G805:G824)</f>
        <v>50182366.785500005</v>
      </c>
      <c r="H804" s="5">
        <v>0</v>
      </c>
      <c r="I804" s="5">
        <v>0</v>
      </c>
      <c r="J804" s="18">
        <f>SUM(J805:J824)</f>
        <v>50182366.785500005</v>
      </c>
    </row>
    <row r="805" spans="1:10" ht="18.75">
      <c r="A805" s="21" t="s">
        <v>489</v>
      </c>
      <c r="B805" s="7" t="s">
        <v>674</v>
      </c>
      <c r="C805" s="7"/>
      <c r="D805" s="9" t="s">
        <v>662</v>
      </c>
      <c r="E805" s="24" t="s">
        <v>686</v>
      </c>
      <c r="F805" s="12"/>
      <c r="G805" s="11">
        <v>3000000</v>
      </c>
      <c r="H805" s="6">
        <v>0</v>
      </c>
      <c r="I805" s="6">
        <v>0</v>
      </c>
      <c r="J805" s="11">
        <f t="shared" si="20"/>
        <v>3000000</v>
      </c>
    </row>
    <row r="806" spans="1:10" ht="18.75">
      <c r="A806" s="21" t="s">
        <v>490</v>
      </c>
      <c r="B806" s="7" t="s">
        <v>674</v>
      </c>
      <c r="C806" s="7"/>
      <c r="D806" s="9" t="s">
        <v>662</v>
      </c>
      <c r="E806" s="24" t="s">
        <v>686</v>
      </c>
      <c r="F806" s="12"/>
      <c r="G806" s="11">
        <v>3000000</v>
      </c>
      <c r="H806" s="6">
        <v>0</v>
      </c>
      <c r="I806" s="6">
        <v>0</v>
      </c>
      <c r="J806" s="11">
        <f t="shared" si="20"/>
        <v>3000000</v>
      </c>
    </row>
    <row r="807" spans="1:10" ht="18.75">
      <c r="A807" s="21" t="s">
        <v>491</v>
      </c>
      <c r="B807" s="7" t="s">
        <v>674</v>
      </c>
      <c r="C807" s="7"/>
      <c r="D807" s="9" t="s">
        <v>662</v>
      </c>
      <c r="E807" s="24" t="s">
        <v>686</v>
      </c>
      <c r="F807" s="12"/>
      <c r="G807" s="11">
        <v>3000000</v>
      </c>
      <c r="H807" s="6">
        <v>0</v>
      </c>
      <c r="I807" s="6">
        <v>0</v>
      </c>
      <c r="J807" s="11">
        <f t="shared" si="20"/>
        <v>3000000</v>
      </c>
    </row>
    <row r="808" spans="1:10" ht="18.75">
      <c r="A808" s="21" t="s">
        <v>492</v>
      </c>
      <c r="B808" s="7" t="s">
        <v>674</v>
      </c>
      <c r="C808" s="7"/>
      <c r="D808" s="9" t="s">
        <v>662</v>
      </c>
      <c r="E808" s="24" t="s">
        <v>686</v>
      </c>
      <c r="F808" s="12"/>
      <c r="G808" s="11">
        <v>3000000</v>
      </c>
      <c r="H808" s="6">
        <v>0</v>
      </c>
      <c r="I808" s="6">
        <v>0</v>
      </c>
      <c r="J808" s="11">
        <f t="shared" si="20"/>
        <v>3000000</v>
      </c>
    </row>
    <row r="809" spans="1:10" ht="18.75">
      <c r="A809" s="21" t="s">
        <v>493</v>
      </c>
      <c r="B809" s="7" t="s">
        <v>674</v>
      </c>
      <c r="C809" s="7"/>
      <c r="D809" s="9" t="s">
        <v>662</v>
      </c>
      <c r="E809" s="24" t="s">
        <v>686</v>
      </c>
      <c r="F809" s="12"/>
      <c r="G809" s="11">
        <v>3000000</v>
      </c>
      <c r="H809" s="6">
        <v>0</v>
      </c>
      <c r="I809" s="6">
        <v>0</v>
      </c>
      <c r="J809" s="11">
        <f t="shared" si="20"/>
        <v>3000000</v>
      </c>
    </row>
    <row r="810" spans="1:10" ht="18.75">
      <c r="A810" s="21" t="s">
        <v>494</v>
      </c>
      <c r="B810" s="7" t="s">
        <v>674</v>
      </c>
      <c r="C810" s="7"/>
      <c r="D810" s="9" t="s">
        <v>662</v>
      </c>
      <c r="E810" s="24" t="s">
        <v>686</v>
      </c>
      <c r="F810" s="12"/>
      <c r="G810" s="11">
        <v>3000000</v>
      </c>
      <c r="H810" s="6">
        <v>0</v>
      </c>
      <c r="I810" s="6">
        <v>0</v>
      </c>
      <c r="J810" s="11">
        <f t="shared" si="20"/>
        <v>3000000</v>
      </c>
    </row>
    <row r="811" spans="1:10" ht="18.75">
      <c r="A811" s="21" t="s">
        <v>495</v>
      </c>
      <c r="B811" s="7" t="s">
        <v>671</v>
      </c>
      <c r="C811" s="7"/>
      <c r="D811" s="9" t="s">
        <v>662</v>
      </c>
      <c r="E811" s="24" t="s">
        <v>686</v>
      </c>
      <c r="F811" s="11">
        <v>660</v>
      </c>
      <c r="G811" s="11">
        <f>F811*4320+(F811*4320*4.6/100)+50000</f>
        <v>3032355.2</v>
      </c>
      <c r="H811" s="6">
        <v>0</v>
      </c>
      <c r="I811" s="6">
        <v>0</v>
      </c>
      <c r="J811" s="11">
        <f t="shared" si="20"/>
        <v>3032355.2</v>
      </c>
    </row>
    <row r="812" spans="1:10" ht="18.75">
      <c r="A812" s="44" t="s">
        <v>496</v>
      </c>
      <c r="B812" s="7" t="s">
        <v>669</v>
      </c>
      <c r="C812" s="7" t="s">
        <v>670</v>
      </c>
      <c r="D812" s="9" t="s">
        <v>662</v>
      </c>
      <c r="E812" s="43" t="s">
        <v>686</v>
      </c>
      <c r="F812" s="11">
        <v>569</v>
      </c>
      <c r="G812" s="11">
        <f>F812*4780+(F812*4780*4.6/100)+50000</f>
        <v>2894931.72</v>
      </c>
      <c r="H812" s="6">
        <v>0</v>
      </c>
      <c r="I812" s="6">
        <v>0</v>
      </c>
      <c r="J812" s="11">
        <f t="shared" si="20"/>
        <v>2894931.72</v>
      </c>
    </row>
    <row r="813" spans="1:10" ht="18.75">
      <c r="A813" s="46"/>
      <c r="B813" s="7" t="s">
        <v>671</v>
      </c>
      <c r="C813" s="7"/>
      <c r="D813" s="9" t="s">
        <v>662</v>
      </c>
      <c r="E813" s="43"/>
      <c r="F813" s="11">
        <v>660</v>
      </c>
      <c r="G813" s="11">
        <f>F813*4320+(F813*4320*4.6/100)+50000</f>
        <v>3032355.2</v>
      </c>
      <c r="H813" s="6"/>
      <c r="I813" s="6"/>
      <c r="J813" s="11">
        <f t="shared" si="20"/>
        <v>3032355.2</v>
      </c>
    </row>
    <row r="814" spans="1:10" ht="18.75">
      <c r="A814" s="21" t="s">
        <v>497</v>
      </c>
      <c r="B814" s="7" t="s">
        <v>674</v>
      </c>
      <c r="C814" s="7"/>
      <c r="D814" s="9" t="s">
        <v>662</v>
      </c>
      <c r="E814" s="24" t="s">
        <v>686</v>
      </c>
      <c r="F814" s="12"/>
      <c r="G814" s="11">
        <v>3000000</v>
      </c>
      <c r="H814" s="6">
        <v>0</v>
      </c>
      <c r="I814" s="6">
        <v>0</v>
      </c>
      <c r="J814" s="11">
        <f t="shared" si="20"/>
        <v>3000000</v>
      </c>
    </row>
    <row r="815" spans="1:10" ht="18.75">
      <c r="A815" s="21" t="s">
        <v>498</v>
      </c>
      <c r="B815" s="7" t="s">
        <v>674</v>
      </c>
      <c r="C815" s="7"/>
      <c r="D815" s="9" t="s">
        <v>662</v>
      </c>
      <c r="E815" s="24" t="s">
        <v>686</v>
      </c>
      <c r="F815" s="12"/>
      <c r="G815" s="11">
        <v>3000000</v>
      </c>
      <c r="H815" s="6">
        <v>0</v>
      </c>
      <c r="I815" s="6">
        <v>0</v>
      </c>
      <c r="J815" s="11">
        <f t="shared" si="20"/>
        <v>3000000</v>
      </c>
    </row>
    <row r="816" spans="1:10" ht="18.75">
      <c r="A816" s="44" t="s">
        <v>499</v>
      </c>
      <c r="B816" s="7" t="s">
        <v>669</v>
      </c>
      <c r="C816" s="7" t="s">
        <v>670</v>
      </c>
      <c r="D816" s="9" t="s">
        <v>662</v>
      </c>
      <c r="E816" s="43" t="s">
        <v>686</v>
      </c>
      <c r="F816" s="11">
        <v>278</v>
      </c>
      <c r="G816" s="11">
        <f>F816*4780+(F816*4780*4.6/100)+50000</f>
        <v>1439966.64</v>
      </c>
      <c r="H816" s="6">
        <v>0</v>
      </c>
      <c r="I816" s="6">
        <v>0</v>
      </c>
      <c r="J816" s="11">
        <f t="shared" si="20"/>
        <v>1439966.64</v>
      </c>
    </row>
    <row r="817" spans="1:10" ht="18.75">
      <c r="A817" s="46"/>
      <c r="B817" s="7" t="s">
        <v>671</v>
      </c>
      <c r="C817" s="7"/>
      <c r="D817" s="9" t="s">
        <v>662</v>
      </c>
      <c r="E817" s="43"/>
      <c r="F817" s="11">
        <v>327</v>
      </c>
      <c r="G817" s="11">
        <f>F817*4320+(F817*4320*4.6/100)+50000</f>
        <v>1527621.44</v>
      </c>
      <c r="H817" s="6"/>
      <c r="I817" s="6"/>
      <c r="J817" s="11">
        <f t="shared" si="20"/>
        <v>1527621.44</v>
      </c>
    </row>
    <row r="818" spans="1:10" ht="18.75">
      <c r="A818" s="44" t="s">
        <v>500</v>
      </c>
      <c r="B818" s="7" t="s">
        <v>669</v>
      </c>
      <c r="C818" s="7" t="s">
        <v>670</v>
      </c>
      <c r="D818" s="9" t="s">
        <v>662</v>
      </c>
      <c r="E818" s="43" t="s">
        <v>686</v>
      </c>
      <c r="F818" s="11">
        <v>340</v>
      </c>
      <c r="G818" s="11">
        <f>F818*4780+(F818*4780*4.6/100)+50000</f>
        <v>1749959.2</v>
      </c>
      <c r="H818" s="6">
        <v>0</v>
      </c>
      <c r="I818" s="6">
        <v>0</v>
      </c>
      <c r="J818" s="11">
        <f t="shared" si="20"/>
        <v>1749959.2</v>
      </c>
    </row>
    <row r="819" spans="1:10" ht="18.75">
      <c r="A819" s="46"/>
      <c r="B819" s="7" t="s">
        <v>671</v>
      </c>
      <c r="C819" s="7"/>
      <c r="D819" s="9" t="s">
        <v>662</v>
      </c>
      <c r="E819" s="43"/>
      <c r="F819" s="11">
        <v>298</v>
      </c>
      <c r="G819" s="11">
        <f>F819*4320+(F819*4320*4.6/100)+50000</f>
        <v>1396578.56</v>
      </c>
      <c r="H819" s="6"/>
      <c r="I819" s="6"/>
      <c r="J819" s="11">
        <f t="shared" si="20"/>
        <v>1396578.56</v>
      </c>
    </row>
    <row r="820" spans="1:10" ht="18.75">
      <c r="A820" s="44" t="s">
        <v>501</v>
      </c>
      <c r="B820" s="7" t="s">
        <v>669</v>
      </c>
      <c r="C820" s="7" t="s">
        <v>670</v>
      </c>
      <c r="D820" s="9" t="s">
        <v>662</v>
      </c>
      <c r="E820" s="43" t="s">
        <v>686</v>
      </c>
      <c r="F820" s="11">
        <v>340</v>
      </c>
      <c r="G820" s="11">
        <f>F820*4780+(F820*4780*4.6/100)+50000</f>
        <v>1749959.2</v>
      </c>
      <c r="H820" s="6">
        <v>0</v>
      </c>
      <c r="I820" s="6">
        <v>0</v>
      </c>
      <c r="J820" s="11">
        <f t="shared" si="20"/>
        <v>1749959.2</v>
      </c>
    </row>
    <row r="821" spans="1:10" ht="18.75">
      <c r="A821" s="46"/>
      <c r="B821" s="7" t="s">
        <v>671</v>
      </c>
      <c r="C821" s="7"/>
      <c r="D821" s="9" t="s">
        <v>662</v>
      </c>
      <c r="E821" s="43"/>
      <c r="F821" s="11">
        <v>382</v>
      </c>
      <c r="G821" s="11">
        <f>F821*4320+(F821*4320*4.6/100)+50000</f>
        <v>1776151.04</v>
      </c>
      <c r="H821" s="6"/>
      <c r="I821" s="6"/>
      <c r="J821" s="11">
        <f t="shared" si="20"/>
        <v>1776151.04</v>
      </c>
    </row>
    <row r="822" spans="1:10" ht="18.75">
      <c r="A822" s="44" t="s">
        <v>502</v>
      </c>
      <c r="B822" s="7" t="s">
        <v>672</v>
      </c>
      <c r="C822" s="7"/>
      <c r="D822" s="9" t="s">
        <v>662</v>
      </c>
      <c r="E822" s="43" t="s">
        <v>686</v>
      </c>
      <c r="F822" s="11">
        <v>471.85</v>
      </c>
      <c r="G822" s="11">
        <f>F822*3105+(F822*3105*4.6/100)+50000</f>
        <v>1582488.5855</v>
      </c>
      <c r="H822" s="6">
        <v>0</v>
      </c>
      <c r="I822" s="6">
        <v>0</v>
      </c>
      <c r="J822" s="11">
        <f t="shared" si="20"/>
        <v>1582488.5855</v>
      </c>
    </row>
    <row r="823" spans="1:10" ht="18.75">
      <c r="A823" s="46"/>
      <c r="B823" s="7" t="s">
        <v>673</v>
      </c>
      <c r="C823" s="7"/>
      <c r="D823" s="9" t="s">
        <v>662</v>
      </c>
      <c r="E823" s="43"/>
      <c r="F823" s="12"/>
      <c r="G823" s="11">
        <v>3000000</v>
      </c>
      <c r="H823" s="6"/>
      <c r="I823" s="6"/>
      <c r="J823" s="11">
        <f t="shared" si="20"/>
        <v>3000000</v>
      </c>
    </row>
    <row r="824" spans="1:10" ht="18.75">
      <c r="A824" s="21" t="s">
        <v>503</v>
      </c>
      <c r="B824" s="7" t="s">
        <v>674</v>
      </c>
      <c r="C824" s="7"/>
      <c r="D824" s="9" t="s">
        <v>662</v>
      </c>
      <c r="E824" s="24" t="s">
        <v>686</v>
      </c>
      <c r="F824" s="12"/>
      <c r="G824" s="11">
        <v>3000000</v>
      </c>
      <c r="H824" s="6">
        <v>0</v>
      </c>
      <c r="I824" s="6">
        <v>0</v>
      </c>
      <c r="J824" s="11">
        <f t="shared" si="20"/>
        <v>3000000</v>
      </c>
    </row>
    <row r="825" spans="1:10" ht="18.75">
      <c r="A825" s="3" t="s">
        <v>504</v>
      </c>
      <c r="B825" s="2">
        <f>COUNTA(B826:B828)</f>
        <v>3</v>
      </c>
      <c r="C825" s="13"/>
      <c r="D825" s="14"/>
      <c r="E825" s="25"/>
      <c r="F825" s="15"/>
      <c r="G825" s="18">
        <f>SUM(G826:G828)</f>
        <v>8054235.8930000002</v>
      </c>
      <c r="H825" s="5"/>
      <c r="I825" s="5"/>
      <c r="J825" s="18">
        <f>SUM(J826:J828)</f>
        <v>8054235.8930000002</v>
      </c>
    </row>
    <row r="826" spans="1:10" ht="18.75">
      <c r="A826" s="21" t="s">
        <v>505</v>
      </c>
      <c r="B826" s="7" t="s">
        <v>674</v>
      </c>
      <c r="C826" s="7"/>
      <c r="D826" s="9" t="s">
        <v>662</v>
      </c>
      <c r="E826" s="24" t="s">
        <v>686</v>
      </c>
      <c r="F826" s="12"/>
      <c r="G826" s="11">
        <v>3000000</v>
      </c>
      <c r="H826" s="6">
        <v>0</v>
      </c>
      <c r="I826" s="6">
        <v>0</v>
      </c>
      <c r="J826" s="11">
        <f t="shared" si="20"/>
        <v>3000000</v>
      </c>
    </row>
    <row r="827" spans="1:10" ht="18.75">
      <c r="A827" s="44" t="s">
        <v>506</v>
      </c>
      <c r="B827" s="7" t="s">
        <v>672</v>
      </c>
      <c r="C827" s="7"/>
      <c r="D827" s="9" t="s">
        <v>662</v>
      </c>
      <c r="E827" s="43" t="s">
        <v>686</v>
      </c>
      <c r="F827" s="11">
        <v>617.1</v>
      </c>
      <c r="G827" s="11">
        <f>F827*3105+(F827*3105*4.6/100)+50000</f>
        <v>2054235.8929999999</v>
      </c>
      <c r="H827" s="6">
        <v>0</v>
      </c>
      <c r="I827" s="6">
        <v>0</v>
      </c>
      <c r="J827" s="11">
        <f t="shared" si="20"/>
        <v>2054235.8929999999</v>
      </c>
    </row>
    <row r="828" spans="1:10" ht="18.75">
      <c r="A828" s="46"/>
      <c r="B828" s="7" t="s">
        <v>673</v>
      </c>
      <c r="C828" s="7"/>
      <c r="D828" s="9" t="s">
        <v>662</v>
      </c>
      <c r="E828" s="43"/>
      <c r="F828" s="12"/>
      <c r="G828" s="11">
        <v>3000000</v>
      </c>
      <c r="H828" s="6"/>
      <c r="I828" s="6"/>
      <c r="J828" s="11">
        <f t="shared" si="20"/>
        <v>3000000</v>
      </c>
    </row>
    <row r="829" spans="1:10" ht="18.75">
      <c r="A829" s="3" t="s">
        <v>507</v>
      </c>
      <c r="B829" s="2">
        <f>COUNTA(B830:B879)</f>
        <v>50</v>
      </c>
      <c r="C829" s="13"/>
      <c r="D829" s="14"/>
      <c r="E829" s="25"/>
      <c r="F829" s="15"/>
      <c r="G829" s="15">
        <f>SUM(G830:G879)</f>
        <v>197974802.39820001</v>
      </c>
      <c r="H829" s="5">
        <v>0</v>
      </c>
      <c r="I829" s="5">
        <v>0</v>
      </c>
      <c r="J829" s="18">
        <f>SUM(J830:J879)</f>
        <v>197974802.39820001</v>
      </c>
    </row>
    <row r="830" spans="1:10" ht="18.75">
      <c r="A830" s="44" t="s">
        <v>508</v>
      </c>
      <c r="B830" s="7" t="s">
        <v>672</v>
      </c>
      <c r="C830" s="7"/>
      <c r="D830" s="9" t="s">
        <v>662</v>
      </c>
      <c r="E830" s="43" t="s">
        <v>686</v>
      </c>
      <c r="F830" s="11">
        <v>326.10000000000002</v>
      </c>
      <c r="G830" s="11">
        <f>F830*3105+(F830*3105*4.6/100)+50000</f>
        <v>1109117.3630000001</v>
      </c>
      <c r="H830" s="6">
        <v>0</v>
      </c>
      <c r="I830" s="6">
        <v>0</v>
      </c>
      <c r="J830" s="11">
        <f t="shared" ref="J830:J879" si="21">G830</f>
        <v>1109117.3630000001</v>
      </c>
    </row>
    <row r="831" spans="1:10" ht="18.75">
      <c r="A831" s="46"/>
      <c r="B831" s="7" t="s">
        <v>673</v>
      </c>
      <c r="C831" s="7"/>
      <c r="D831" s="9" t="s">
        <v>662</v>
      </c>
      <c r="E831" s="43"/>
      <c r="F831" s="12"/>
      <c r="G831" s="11">
        <v>3000000</v>
      </c>
      <c r="H831" s="6"/>
      <c r="I831" s="6"/>
      <c r="J831" s="11">
        <f t="shared" si="21"/>
        <v>3000000</v>
      </c>
    </row>
    <row r="832" spans="1:10" ht="18.75">
      <c r="A832" s="21" t="s">
        <v>509</v>
      </c>
      <c r="B832" s="7" t="s">
        <v>674</v>
      </c>
      <c r="C832" s="7"/>
      <c r="D832" s="9" t="s">
        <v>662</v>
      </c>
      <c r="E832" s="24" t="s">
        <v>686</v>
      </c>
      <c r="F832" s="12"/>
      <c r="G832" s="11">
        <v>3000000</v>
      </c>
      <c r="H832" s="6">
        <v>0</v>
      </c>
      <c r="I832" s="6">
        <v>0</v>
      </c>
      <c r="J832" s="11">
        <f t="shared" si="21"/>
        <v>3000000</v>
      </c>
    </row>
    <row r="833" spans="1:10" ht="18.75">
      <c r="A833" s="21" t="s">
        <v>510</v>
      </c>
      <c r="B833" s="7" t="s">
        <v>674</v>
      </c>
      <c r="C833" s="7"/>
      <c r="D833" s="9" t="s">
        <v>662</v>
      </c>
      <c r="E833" s="24" t="s">
        <v>686</v>
      </c>
      <c r="F833" s="12"/>
      <c r="G833" s="11">
        <v>3000000</v>
      </c>
      <c r="H833" s="6">
        <v>0</v>
      </c>
      <c r="I833" s="6">
        <v>0</v>
      </c>
      <c r="J833" s="11">
        <f t="shared" si="21"/>
        <v>3000000</v>
      </c>
    </row>
    <row r="834" spans="1:10" ht="18.75">
      <c r="A834" s="21" t="s">
        <v>511</v>
      </c>
      <c r="B834" s="7" t="s">
        <v>674</v>
      </c>
      <c r="C834" s="7"/>
      <c r="D834" s="9" t="s">
        <v>662</v>
      </c>
      <c r="E834" s="24" t="s">
        <v>686</v>
      </c>
      <c r="F834" s="12"/>
      <c r="G834" s="11">
        <v>3000000</v>
      </c>
      <c r="H834" s="6">
        <v>0</v>
      </c>
      <c r="I834" s="6">
        <v>0</v>
      </c>
      <c r="J834" s="11">
        <f t="shared" si="21"/>
        <v>3000000</v>
      </c>
    </row>
    <row r="835" spans="1:10" ht="18.75">
      <c r="A835" s="44" t="s">
        <v>512</v>
      </c>
      <c r="B835" s="7" t="s">
        <v>669</v>
      </c>
      <c r="C835" s="7" t="s">
        <v>670</v>
      </c>
      <c r="D835" s="9" t="s">
        <v>662</v>
      </c>
      <c r="E835" s="43" t="s">
        <v>686</v>
      </c>
      <c r="F835" s="11">
        <v>636</v>
      </c>
      <c r="G835" s="11">
        <f>F835*4780+(F835*4780*4.6/100)+50000</f>
        <v>3229923.68</v>
      </c>
      <c r="H835" s="6">
        <v>0</v>
      </c>
      <c r="I835" s="6">
        <v>0</v>
      </c>
      <c r="J835" s="11">
        <f t="shared" si="21"/>
        <v>3229923.68</v>
      </c>
    </row>
    <row r="836" spans="1:10" ht="18.75">
      <c r="A836" s="46"/>
      <c r="B836" s="7" t="s">
        <v>671</v>
      </c>
      <c r="C836" s="7"/>
      <c r="D836" s="9" t="s">
        <v>662</v>
      </c>
      <c r="E836" s="43"/>
      <c r="F836" s="11">
        <v>895</v>
      </c>
      <c r="G836" s="11">
        <f>F836*4320+(F836*4320*4.6/100)+50000</f>
        <v>4094254.4</v>
      </c>
      <c r="H836" s="6"/>
      <c r="I836" s="6"/>
      <c r="J836" s="11">
        <f t="shared" si="21"/>
        <v>4094254.4</v>
      </c>
    </row>
    <row r="837" spans="1:10" ht="18.75">
      <c r="A837" s="44" t="s">
        <v>513</v>
      </c>
      <c r="B837" s="7" t="s">
        <v>672</v>
      </c>
      <c r="C837" s="7"/>
      <c r="D837" s="9" t="s">
        <v>662</v>
      </c>
      <c r="E837" s="43" t="s">
        <v>686</v>
      </c>
      <c r="F837" s="11">
        <v>282.39999999999998</v>
      </c>
      <c r="G837" s="11">
        <f>F837*3105+(F837*3105*4.6/100)+50000</f>
        <v>967187.19199999992</v>
      </c>
      <c r="H837" s="6">
        <v>0</v>
      </c>
      <c r="I837" s="6">
        <v>0</v>
      </c>
      <c r="J837" s="11">
        <f t="shared" si="21"/>
        <v>967187.19199999992</v>
      </c>
    </row>
    <row r="838" spans="1:10" ht="18.75">
      <c r="A838" s="46"/>
      <c r="B838" s="7" t="s">
        <v>673</v>
      </c>
      <c r="C838" s="7"/>
      <c r="D838" s="9" t="s">
        <v>662</v>
      </c>
      <c r="E838" s="43"/>
      <c r="F838" s="12"/>
      <c r="G838" s="11">
        <v>3000000</v>
      </c>
      <c r="H838" s="6"/>
      <c r="I838" s="6"/>
      <c r="J838" s="11">
        <f t="shared" si="21"/>
        <v>3000000</v>
      </c>
    </row>
    <row r="839" spans="1:10" ht="18.75">
      <c r="A839" s="21" t="s">
        <v>514</v>
      </c>
      <c r="B839" s="7" t="s">
        <v>674</v>
      </c>
      <c r="C839" s="7"/>
      <c r="D839" s="9" t="s">
        <v>662</v>
      </c>
      <c r="E839" s="24" t="s">
        <v>686</v>
      </c>
      <c r="F839" s="12"/>
      <c r="G839" s="11">
        <v>3000000</v>
      </c>
      <c r="H839" s="6">
        <v>0</v>
      </c>
      <c r="I839" s="6">
        <v>0</v>
      </c>
      <c r="J839" s="11">
        <f t="shared" si="21"/>
        <v>3000000</v>
      </c>
    </row>
    <row r="840" spans="1:10" ht="18.75">
      <c r="A840" s="21" t="s">
        <v>515</v>
      </c>
      <c r="B840" s="7" t="s">
        <v>674</v>
      </c>
      <c r="C840" s="7"/>
      <c r="D840" s="9" t="s">
        <v>662</v>
      </c>
      <c r="E840" s="24" t="s">
        <v>686</v>
      </c>
      <c r="F840" s="12"/>
      <c r="G840" s="11">
        <v>3000000</v>
      </c>
      <c r="H840" s="6">
        <v>0</v>
      </c>
      <c r="I840" s="6">
        <v>0</v>
      </c>
      <c r="J840" s="11">
        <f t="shared" si="21"/>
        <v>3000000</v>
      </c>
    </row>
    <row r="841" spans="1:10" ht="18.75">
      <c r="A841" s="21" t="s">
        <v>516</v>
      </c>
      <c r="B841" s="7" t="s">
        <v>674</v>
      </c>
      <c r="C841" s="7"/>
      <c r="D841" s="9" t="s">
        <v>662</v>
      </c>
      <c r="E841" s="24" t="s">
        <v>686</v>
      </c>
      <c r="F841" s="12"/>
      <c r="G841" s="11">
        <v>3000000</v>
      </c>
      <c r="H841" s="6">
        <v>0</v>
      </c>
      <c r="I841" s="6">
        <v>0</v>
      </c>
      <c r="J841" s="11">
        <f t="shared" si="21"/>
        <v>3000000</v>
      </c>
    </row>
    <row r="842" spans="1:10" ht="18.75">
      <c r="A842" s="21" t="s">
        <v>517</v>
      </c>
      <c r="B842" s="7" t="s">
        <v>674</v>
      </c>
      <c r="C842" s="7"/>
      <c r="D842" s="9" t="s">
        <v>662</v>
      </c>
      <c r="E842" s="24" t="s">
        <v>686</v>
      </c>
      <c r="F842" s="12"/>
      <c r="G842" s="11">
        <v>3000000</v>
      </c>
      <c r="H842" s="6">
        <v>0</v>
      </c>
      <c r="I842" s="6">
        <v>0</v>
      </c>
      <c r="J842" s="11">
        <f t="shared" si="21"/>
        <v>3000000</v>
      </c>
    </row>
    <row r="843" spans="1:10" ht="18.75">
      <c r="A843" s="21" t="s">
        <v>518</v>
      </c>
      <c r="B843" s="7" t="s">
        <v>673</v>
      </c>
      <c r="C843" s="7"/>
      <c r="D843" s="9" t="s">
        <v>662</v>
      </c>
      <c r="E843" s="24" t="s">
        <v>686</v>
      </c>
      <c r="F843" s="12"/>
      <c r="G843" s="11">
        <v>3000000</v>
      </c>
      <c r="H843" s="6">
        <v>0</v>
      </c>
      <c r="I843" s="6">
        <v>0</v>
      </c>
      <c r="J843" s="11">
        <f t="shared" si="21"/>
        <v>3000000</v>
      </c>
    </row>
    <row r="844" spans="1:10" ht="18.75">
      <c r="A844" s="21" t="s">
        <v>519</v>
      </c>
      <c r="B844" s="7" t="s">
        <v>673</v>
      </c>
      <c r="C844" s="7"/>
      <c r="D844" s="9" t="s">
        <v>662</v>
      </c>
      <c r="E844" s="24" t="s">
        <v>686</v>
      </c>
      <c r="F844" s="12"/>
      <c r="G844" s="11">
        <v>3000000</v>
      </c>
      <c r="H844" s="6">
        <v>0</v>
      </c>
      <c r="I844" s="6">
        <v>0</v>
      </c>
      <c r="J844" s="11">
        <f t="shared" si="21"/>
        <v>3000000</v>
      </c>
    </row>
    <row r="845" spans="1:10" ht="18.75">
      <c r="A845" s="21" t="s">
        <v>520</v>
      </c>
      <c r="B845" s="7" t="s">
        <v>673</v>
      </c>
      <c r="C845" s="7"/>
      <c r="D845" s="9" t="s">
        <v>662</v>
      </c>
      <c r="E845" s="24" t="s">
        <v>686</v>
      </c>
      <c r="F845" s="12"/>
      <c r="G845" s="11">
        <v>3000000</v>
      </c>
      <c r="H845" s="6">
        <v>0</v>
      </c>
      <c r="I845" s="6">
        <v>0</v>
      </c>
      <c r="J845" s="11">
        <f t="shared" si="21"/>
        <v>3000000</v>
      </c>
    </row>
    <row r="846" spans="1:10" ht="18.75">
      <c r="A846" s="21" t="s">
        <v>521</v>
      </c>
      <c r="B846" s="7" t="s">
        <v>674</v>
      </c>
      <c r="C846" s="7"/>
      <c r="D846" s="9" t="s">
        <v>662</v>
      </c>
      <c r="E846" s="24" t="s">
        <v>686</v>
      </c>
      <c r="F846" s="12"/>
      <c r="G846" s="11">
        <v>3000000</v>
      </c>
      <c r="H846" s="6">
        <v>0</v>
      </c>
      <c r="I846" s="6">
        <v>0</v>
      </c>
      <c r="J846" s="11">
        <f t="shared" si="21"/>
        <v>3000000</v>
      </c>
    </row>
    <row r="847" spans="1:10" ht="18.75">
      <c r="A847" s="21" t="s">
        <v>522</v>
      </c>
      <c r="B847" s="7" t="s">
        <v>673</v>
      </c>
      <c r="C847" s="7"/>
      <c r="D847" s="9" t="s">
        <v>662</v>
      </c>
      <c r="E847" s="24" t="s">
        <v>686</v>
      </c>
      <c r="F847" s="12"/>
      <c r="G847" s="11">
        <v>3000000</v>
      </c>
      <c r="H847" s="6">
        <v>0</v>
      </c>
      <c r="I847" s="6">
        <v>0</v>
      </c>
      <c r="J847" s="11">
        <f t="shared" si="21"/>
        <v>3000000</v>
      </c>
    </row>
    <row r="848" spans="1:10" ht="18.75">
      <c r="A848" s="21" t="s">
        <v>523</v>
      </c>
      <c r="B848" s="7" t="s">
        <v>673</v>
      </c>
      <c r="C848" s="7"/>
      <c r="D848" s="9" t="s">
        <v>662</v>
      </c>
      <c r="E848" s="24" t="s">
        <v>686</v>
      </c>
      <c r="F848" s="12"/>
      <c r="G848" s="11">
        <v>3000000</v>
      </c>
      <c r="H848" s="6">
        <v>0</v>
      </c>
      <c r="I848" s="6">
        <v>0</v>
      </c>
      <c r="J848" s="11">
        <f t="shared" si="21"/>
        <v>3000000</v>
      </c>
    </row>
    <row r="849" spans="1:10" ht="18.75">
      <c r="A849" s="21" t="s">
        <v>524</v>
      </c>
      <c r="B849" s="7" t="s">
        <v>674</v>
      </c>
      <c r="C849" s="7"/>
      <c r="D849" s="9" t="s">
        <v>662</v>
      </c>
      <c r="E849" s="24" t="s">
        <v>686</v>
      </c>
      <c r="F849" s="12"/>
      <c r="G849" s="11">
        <v>3000000</v>
      </c>
      <c r="H849" s="6">
        <v>0</v>
      </c>
      <c r="I849" s="6">
        <v>0</v>
      </c>
      <c r="J849" s="11">
        <f t="shared" si="21"/>
        <v>3000000</v>
      </c>
    </row>
    <row r="850" spans="1:10" ht="18.75">
      <c r="A850" s="21" t="s">
        <v>525</v>
      </c>
      <c r="B850" s="7" t="s">
        <v>673</v>
      </c>
      <c r="C850" s="7"/>
      <c r="D850" s="9" t="s">
        <v>662</v>
      </c>
      <c r="E850" s="24" t="s">
        <v>686</v>
      </c>
      <c r="F850" s="12"/>
      <c r="G850" s="11">
        <v>3000000</v>
      </c>
      <c r="H850" s="6">
        <v>0</v>
      </c>
      <c r="I850" s="6">
        <v>0</v>
      </c>
      <c r="J850" s="11">
        <f t="shared" si="21"/>
        <v>3000000</v>
      </c>
    </row>
    <row r="851" spans="1:10" ht="18.75">
      <c r="A851" s="21" t="s">
        <v>526</v>
      </c>
      <c r="B851" s="7" t="s">
        <v>671</v>
      </c>
      <c r="C851" s="7"/>
      <c r="D851" s="9" t="s">
        <v>662</v>
      </c>
      <c r="E851" s="24" t="s">
        <v>686</v>
      </c>
      <c r="F851" s="11">
        <v>614</v>
      </c>
      <c r="G851" s="11">
        <f>F851*4320+(F851*4320*4.6/100)+50000</f>
        <v>2824494.08</v>
      </c>
      <c r="H851" s="6">
        <v>0</v>
      </c>
      <c r="I851" s="6">
        <v>0</v>
      </c>
      <c r="J851" s="11">
        <f t="shared" si="21"/>
        <v>2824494.08</v>
      </c>
    </row>
    <row r="852" spans="1:10" ht="18.75">
      <c r="A852" s="44" t="s">
        <v>527</v>
      </c>
      <c r="B852" s="7" t="s">
        <v>669</v>
      </c>
      <c r="C852" s="7" t="s">
        <v>670</v>
      </c>
      <c r="D852" s="9" t="s">
        <v>662</v>
      </c>
      <c r="E852" s="43" t="s">
        <v>686</v>
      </c>
      <c r="F852" s="11">
        <v>560</v>
      </c>
      <c r="G852" s="11">
        <f>F852*4780+(F852*4780*4.6/100)+50000</f>
        <v>2849932.8</v>
      </c>
      <c r="H852" s="6">
        <v>0</v>
      </c>
      <c r="I852" s="6">
        <v>0</v>
      </c>
      <c r="J852" s="11">
        <f t="shared" si="21"/>
        <v>2849932.8</v>
      </c>
    </row>
    <row r="853" spans="1:10" ht="18.75">
      <c r="A853" s="46"/>
      <c r="B853" s="7" t="s">
        <v>671</v>
      </c>
      <c r="C853" s="7"/>
      <c r="D853" s="9" t="s">
        <v>662</v>
      </c>
      <c r="E853" s="43"/>
      <c r="F853" s="11">
        <v>614</v>
      </c>
      <c r="G853" s="11">
        <f>F853*4320+(F853*4320*4.6/100)+50000</f>
        <v>2824494.08</v>
      </c>
      <c r="H853" s="6"/>
      <c r="I853" s="6"/>
      <c r="J853" s="11">
        <f t="shared" si="21"/>
        <v>2824494.08</v>
      </c>
    </row>
    <row r="854" spans="1:10" ht="18.75">
      <c r="A854" s="44" t="s">
        <v>528</v>
      </c>
      <c r="B854" s="7" t="s">
        <v>669</v>
      </c>
      <c r="C854" s="7" t="s">
        <v>670</v>
      </c>
      <c r="D854" s="9" t="s">
        <v>662</v>
      </c>
      <c r="E854" s="43" t="s">
        <v>686</v>
      </c>
      <c r="F854" s="11">
        <v>560</v>
      </c>
      <c r="G854" s="11">
        <f>F854*4780+(F854*4780*4.6/100)+50000</f>
        <v>2849932.8</v>
      </c>
      <c r="H854" s="6">
        <v>0</v>
      </c>
      <c r="I854" s="6">
        <v>0</v>
      </c>
      <c r="J854" s="11">
        <f t="shared" si="21"/>
        <v>2849932.8</v>
      </c>
    </row>
    <row r="855" spans="1:10" ht="18.75">
      <c r="A855" s="46"/>
      <c r="B855" s="7" t="s">
        <v>671</v>
      </c>
      <c r="C855" s="7"/>
      <c r="D855" s="9" t="s">
        <v>662</v>
      </c>
      <c r="E855" s="43"/>
      <c r="F855" s="11">
        <v>614</v>
      </c>
      <c r="G855" s="11">
        <f>F855*4320+(F855*4320*4.6/100)+50000</f>
        <v>2824494.08</v>
      </c>
      <c r="H855" s="6"/>
      <c r="I855" s="6"/>
      <c r="J855" s="11">
        <f t="shared" si="21"/>
        <v>2824494.08</v>
      </c>
    </row>
    <row r="856" spans="1:10" ht="18.75">
      <c r="A856" s="21" t="s">
        <v>529</v>
      </c>
      <c r="B856" s="7" t="s">
        <v>671</v>
      </c>
      <c r="C856" s="7"/>
      <c r="D856" s="9" t="s">
        <v>662</v>
      </c>
      <c r="E856" s="24" t="s">
        <v>686</v>
      </c>
      <c r="F856" s="11">
        <v>2544</v>
      </c>
      <c r="G856" s="11">
        <f>F856*4320+(F856*4320*4.6/100)+50000</f>
        <v>11545623.68</v>
      </c>
      <c r="H856" s="6">
        <v>0</v>
      </c>
      <c r="I856" s="6">
        <v>0</v>
      </c>
      <c r="J856" s="11">
        <f t="shared" si="21"/>
        <v>11545623.68</v>
      </c>
    </row>
    <row r="857" spans="1:10" ht="18.75">
      <c r="A857" s="44" t="s">
        <v>530</v>
      </c>
      <c r="B857" s="7" t="s">
        <v>669</v>
      </c>
      <c r="C857" s="7" t="s">
        <v>675</v>
      </c>
      <c r="D857" s="9" t="s">
        <v>662</v>
      </c>
      <c r="E857" s="43" t="s">
        <v>686</v>
      </c>
      <c r="F857" s="11">
        <v>1226</v>
      </c>
      <c r="G857" s="11">
        <f>F857*3319+(F857*3319*4.6/100)+50000</f>
        <v>4306272.324</v>
      </c>
      <c r="H857" s="6">
        <v>0</v>
      </c>
      <c r="I857" s="6">
        <v>0</v>
      </c>
      <c r="J857" s="11">
        <f t="shared" si="21"/>
        <v>4306272.324</v>
      </c>
    </row>
    <row r="858" spans="1:10" ht="18.75">
      <c r="A858" s="46"/>
      <c r="B858" s="7" t="s">
        <v>671</v>
      </c>
      <c r="C858" s="7"/>
      <c r="D858" s="9" t="s">
        <v>662</v>
      </c>
      <c r="E858" s="43"/>
      <c r="F858" s="11">
        <v>2544</v>
      </c>
      <c r="G858" s="11">
        <f>F858*4320+(F858*4320*4.6/100)+50000</f>
        <v>11545623.68</v>
      </c>
      <c r="H858" s="6"/>
      <c r="I858" s="6"/>
      <c r="J858" s="11">
        <f t="shared" si="21"/>
        <v>11545623.68</v>
      </c>
    </row>
    <row r="859" spans="1:10" ht="18.75">
      <c r="A859" s="44" t="s">
        <v>531</v>
      </c>
      <c r="B859" s="7" t="s">
        <v>669</v>
      </c>
      <c r="C859" s="7" t="s">
        <v>675</v>
      </c>
      <c r="D859" s="9" t="s">
        <v>662</v>
      </c>
      <c r="E859" s="43" t="s">
        <v>686</v>
      </c>
      <c r="F859" s="11">
        <v>959.2</v>
      </c>
      <c r="G859" s="11">
        <f>F859*3319+(F859*3319*4.6/100)+50000</f>
        <v>3380029.7008000002</v>
      </c>
      <c r="H859" s="6">
        <v>0</v>
      </c>
      <c r="I859" s="6">
        <v>0</v>
      </c>
      <c r="J859" s="11">
        <f t="shared" si="21"/>
        <v>3380029.7008000002</v>
      </c>
    </row>
    <row r="860" spans="1:10" ht="18.75">
      <c r="A860" s="46"/>
      <c r="B860" s="7" t="s">
        <v>671</v>
      </c>
      <c r="C860" s="7"/>
      <c r="D860" s="9" t="s">
        <v>662</v>
      </c>
      <c r="E860" s="43"/>
      <c r="F860" s="11">
        <v>2565</v>
      </c>
      <c r="G860" s="11">
        <f>F860*4320+(F860*4320*4.6/100)+50000</f>
        <v>11640516.800000001</v>
      </c>
      <c r="H860" s="6"/>
      <c r="I860" s="6"/>
      <c r="J860" s="11">
        <f t="shared" si="21"/>
        <v>11640516.800000001</v>
      </c>
    </row>
    <row r="861" spans="1:10" ht="18.75">
      <c r="A861" s="44" t="s">
        <v>532</v>
      </c>
      <c r="B861" s="7" t="s">
        <v>669</v>
      </c>
      <c r="C861" s="7" t="s">
        <v>675</v>
      </c>
      <c r="D861" s="9" t="s">
        <v>662</v>
      </c>
      <c r="E861" s="43" t="s">
        <v>686</v>
      </c>
      <c r="F861" s="11">
        <v>959.2</v>
      </c>
      <c r="G861" s="11">
        <f>F861*3319+(F861*3319*4.6/100)+50000</f>
        <v>3380029.7008000002</v>
      </c>
      <c r="H861" s="6">
        <v>0</v>
      </c>
      <c r="I861" s="6">
        <v>0</v>
      </c>
      <c r="J861" s="11">
        <f t="shared" si="21"/>
        <v>3380029.7008000002</v>
      </c>
    </row>
    <row r="862" spans="1:10" ht="18.75">
      <c r="A862" s="46"/>
      <c r="B862" s="7" t="s">
        <v>671</v>
      </c>
      <c r="C862" s="7"/>
      <c r="D862" s="9" t="s">
        <v>662</v>
      </c>
      <c r="E862" s="43"/>
      <c r="F862" s="11">
        <v>2430</v>
      </c>
      <c r="G862" s="11">
        <f>F862*4320+(F862*4320*4.6/100)+50000</f>
        <v>11030489.6</v>
      </c>
      <c r="H862" s="6"/>
      <c r="I862" s="6"/>
      <c r="J862" s="11">
        <f t="shared" si="21"/>
        <v>11030489.6</v>
      </c>
    </row>
    <row r="863" spans="1:10" ht="18.75">
      <c r="A863" s="44" t="s">
        <v>533</v>
      </c>
      <c r="B863" s="7" t="s">
        <v>669</v>
      </c>
      <c r="C863" s="7" t="s">
        <v>675</v>
      </c>
      <c r="D863" s="9" t="s">
        <v>662</v>
      </c>
      <c r="E863" s="43" t="s">
        <v>686</v>
      </c>
      <c r="F863" s="11">
        <v>959.2</v>
      </c>
      <c r="G863" s="11">
        <f>F863*3319+(F863*3319*4.6/100)+50000</f>
        <v>3380029.7008000002</v>
      </c>
      <c r="H863" s="6">
        <v>0</v>
      </c>
      <c r="I863" s="6">
        <v>0</v>
      </c>
      <c r="J863" s="11">
        <f t="shared" si="21"/>
        <v>3380029.7008000002</v>
      </c>
    </row>
    <row r="864" spans="1:10" ht="18.75">
      <c r="A864" s="46"/>
      <c r="B864" s="7" t="s">
        <v>671</v>
      </c>
      <c r="C864" s="7"/>
      <c r="D864" s="9" t="s">
        <v>662</v>
      </c>
      <c r="E864" s="43"/>
      <c r="F864" s="11">
        <v>2430</v>
      </c>
      <c r="G864" s="11">
        <f>F864*4320+(F864*4320*4.6/100)+50000</f>
        <v>11030489.6</v>
      </c>
      <c r="H864" s="6"/>
      <c r="I864" s="6"/>
      <c r="J864" s="11">
        <f t="shared" si="21"/>
        <v>11030489.6</v>
      </c>
    </row>
    <row r="865" spans="1:10" ht="18.75">
      <c r="A865" s="21" t="s">
        <v>534</v>
      </c>
      <c r="B865" s="7" t="s">
        <v>674</v>
      </c>
      <c r="C865" s="7"/>
      <c r="D865" s="9" t="s">
        <v>662</v>
      </c>
      <c r="E865" s="24" t="s">
        <v>686</v>
      </c>
      <c r="F865" s="12"/>
      <c r="G865" s="11">
        <v>3000000</v>
      </c>
      <c r="H865" s="6">
        <v>0</v>
      </c>
      <c r="I865" s="6">
        <v>0</v>
      </c>
      <c r="J865" s="11">
        <f t="shared" si="21"/>
        <v>3000000</v>
      </c>
    </row>
    <row r="866" spans="1:10" ht="18.75">
      <c r="A866" s="44" t="s">
        <v>535</v>
      </c>
      <c r="B866" s="7" t="s">
        <v>669</v>
      </c>
      <c r="C866" s="7" t="s">
        <v>670</v>
      </c>
      <c r="D866" s="9" t="s">
        <v>662</v>
      </c>
      <c r="E866" s="43" t="s">
        <v>686</v>
      </c>
      <c r="F866" s="11">
        <v>857</v>
      </c>
      <c r="G866" s="11">
        <f>F866*4780+(F866*4780*4.6/100)+50000</f>
        <v>4334897.16</v>
      </c>
      <c r="H866" s="6">
        <v>0</v>
      </c>
      <c r="I866" s="6">
        <v>0</v>
      </c>
      <c r="J866" s="11">
        <f t="shared" si="21"/>
        <v>4334897.16</v>
      </c>
    </row>
    <row r="867" spans="1:10" ht="18.75">
      <c r="A867" s="46"/>
      <c r="B867" s="7" t="s">
        <v>671</v>
      </c>
      <c r="C867" s="7"/>
      <c r="D867" s="9" t="s">
        <v>662</v>
      </c>
      <c r="E867" s="43"/>
      <c r="F867" s="11">
        <v>2128</v>
      </c>
      <c r="G867" s="11">
        <f>F867*4320+(F867*4320*4.6/100)+50000</f>
        <v>9665836.1600000001</v>
      </c>
      <c r="H867" s="6"/>
      <c r="I867" s="6"/>
      <c r="J867" s="11">
        <f t="shared" si="21"/>
        <v>9665836.1600000001</v>
      </c>
    </row>
    <row r="868" spans="1:10" ht="18.75">
      <c r="A868" s="44" t="s">
        <v>536</v>
      </c>
      <c r="B868" s="7" t="s">
        <v>669</v>
      </c>
      <c r="C868" s="7" t="s">
        <v>670</v>
      </c>
      <c r="D868" s="9" t="s">
        <v>662</v>
      </c>
      <c r="E868" s="43" t="s">
        <v>686</v>
      </c>
      <c r="F868" s="11">
        <v>541</v>
      </c>
      <c r="G868" s="11">
        <f>F868*4780+(F868*4780*4.6/100)+50000</f>
        <v>2754935.08</v>
      </c>
      <c r="H868" s="6">
        <v>0</v>
      </c>
      <c r="I868" s="6">
        <v>0</v>
      </c>
      <c r="J868" s="11">
        <f t="shared" si="21"/>
        <v>2754935.08</v>
      </c>
    </row>
    <row r="869" spans="1:10" ht="18.75">
      <c r="A869" s="46"/>
      <c r="B869" s="7" t="s">
        <v>671</v>
      </c>
      <c r="C869" s="7"/>
      <c r="D869" s="9" t="s">
        <v>662</v>
      </c>
      <c r="E869" s="43"/>
      <c r="F869" s="11">
        <v>614</v>
      </c>
      <c r="G869" s="11">
        <f>F869*4320+(F869*4320*4.6/100)+50000</f>
        <v>2824494.08</v>
      </c>
      <c r="H869" s="6"/>
      <c r="I869" s="6"/>
      <c r="J869" s="11">
        <f t="shared" si="21"/>
        <v>2824494.08</v>
      </c>
    </row>
    <row r="870" spans="1:10" ht="18.75">
      <c r="A870" s="21" t="s">
        <v>537</v>
      </c>
      <c r="B870" s="7" t="s">
        <v>674</v>
      </c>
      <c r="C870" s="7"/>
      <c r="D870" s="9" t="s">
        <v>662</v>
      </c>
      <c r="E870" s="24" t="s">
        <v>686</v>
      </c>
      <c r="F870" s="12"/>
      <c r="G870" s="11">
        <v>3000000</v>
      </c>
      <c r="H870" s="6">
        <v>0</v>
      </c>
      <c r="I870" s="6">
        <v>0</v>
      </c>
      <c r="J870" s="11">
        <f t="shared" si="21"/>
        <v>3000000</v>
      </c>
    </row>
    <row r="871" spans="1:10" ht="18.75">
      <c r="A871" s="21" t="s">
        <v>538</v>
      </c>
      <c r="B871" s="7" t="s">
        <v>674</v>
      </c>
      <c r="C871" s="7"/>
      <c r="D871" s="9" t="s">
        <v>662</v>
      </c>
      <c r="E871" s="24" t="s">
        <v>686</v>
      </c>
      <c r="F871" s="12"/>
      <c r="G871" s="11">
        <v>3000000</v>
      </c>
      <c r="H871" s="6">
        <v>0</v>
      </c>
      <c r="I871" s="6">
        <v>0</v>
      </c>
      <c r="J871" s="11">
        <f t="shared" si="21"/>
        <v>3000000</v>
      </c>
    </row>
    <row r="872" spans="1:10" ht="18.75">
      <c r="A872" s="21" t="s">
        <v>539</v>
      </c>
      <c r="B872" s="7" t="s">
        <v>674</v>
      </c>
      <c r="C872" s="7"/>
      <c r="D872" s="9" t="s">
        <v>662</v>
      </c>
      <c r="E872" s="24" t="s">
        <v>686</v>
      </c>
      <c r="F872" s="12"/>
      <c r="G872" s="11">
        <v>3000000</v>
      </c>
      <c r="H872" s="6">
        <v>0</v>
      </c>
      <c r="I872" s="6">
        <v>0</v>
      </c>
      <c r="J872" s="11">
        <f t="shared" si="21"/>
        <v>3000000</v>
      </c>
    </row>
    <row r="873" spans="1:10" ht="18.75">
      <c r="A873" s="21" t="s">
        <v>540</v>
      </c>
      <c r="B873" s="7" t="s">
        <v>674</v>
      </c>
      <c r="C873" s="7"/>
      <c r="D873" s="9" t="s">
        <v>662</v>
      </c>
      <c r="E873" s="24" t="s">
        <v>686</v>
      </c>
      <c r="F873" s="12"/>
      <c r="G873" s="11">
        <v>3000000</v>
      </c>
      <c r="H873" s="6">
        <v>0</v>
      </c>
      <c r="I873" s="6">
        <v>0</v>
      </c>
      <c r="J873" s="11">
        <f t="shared" si="21"/>
        <v>3000000</v>
      </c>
    </row>
    <row r="874" spans="1:10" ht="18.75">
      <c r="A874" s="21" t="s">
        <v>541</v>
      </c>
      <c r="B874" s="7" t="s">
        <v>674</v>
      </c>
      <c r="C874" s="7"/>
      <c r="D874" s="9" t="s">
        <v>662</v>
      </c>
      <c r="E874" s="24" t="s">
        <v>686</v>
      </c>
      <c r="F874" s="12"/>
      <c r="G874" s="11">
        <v>3000000</v>
      </c>
      <c r="H874" s="6">
        <v>0</v>
      </c>
      <c r="I874" s="6">
        <v>0</v>
      </c>
      <c r="J874" s="11">
        <f t="shared" si="21"/>
        <v>3000000</v>
      </c>
    </row>
    <row r="875" spans="1:10" ht="18.75">
      <c r="A875" s="44" t="s">
        <v>542</v>
      </c>
      <c r="B875" s="7" t="s">
        <v>669</v>
      </c>
      <c r="C875" s="7" t="s">
        <v>675</v>
      </c>
      <c r="D875" s="9" t="s">
        <v>662</v>
      </c>
      <c r="E875" s="43" t="s">
        <v>686</v>
      </c>
      <c r="F875" s="11">
        <v>730</v>
      </c>
      <c r="G875" s="11">
        <f>F875*3319+(F875*3319*4.6/100)+50000</f>
        <v>2584322.02</v>
      </c>
      <c r="H875" s="6">
        <v>0</v>
      </c>
      <c r="I875" s="6">
        <v>0</v>
      </c>
      <c r="J875" s="11">
        <f t="shared" si="21"/>
        <v>2584322.02</v>
      </c>
    </row>
    <row r="876" spans="1:10" ht="18.75">
      <c r="A876" s="46"/>
      <c r="B876" s="7" t="s">
        <v>671</v>
      </c>
      <c r="C876" s="7"/>
      <c r="D876" s="9" t="s">
        <v>662</v>
      </c>
      <c r="E876" s="43"/>
      <c r="F876" s="11">
        <v>700</v>
      </c>
      <c r="G876" s="11">
        <f>F876*4320+(F876*4320*4.6/100)+50000</f>
        <v>3213104</v>
      </c>
      <c r="H876" s="6"/>
      <c r="I876" s="6"/>
      <c r="J876" s="11">
        <f t="shared" si="21"/>
        <v>3213104</v>
      </c>
    </row>
    <row r="877" spans="1:10" ht="18.75">
      <c r="A877" s="21" t="s">
        <v>543</v>
      </c>
      <c r="B877" s="7" t="s">
        <v>674</v>
      </c>
      <c r="C877" s="7"/>
      <c r="D877" s="9" t="s">
        <v>662</v>
      </c>
      <c r="E877" s="24" t="s">
        <v>686</v>
      </c>
      <c r="F877" s="12"/>
      <c r="G877" s="11">
        <v>3000000</v>
      </c>
      <c r="H877" s="6">
        <v>0</v>
      </c>
      <c r="I877" s="6">
        <v>0</v>
      </c>
      <c r="J877" s="11">
        <f t="shared" si="21"/>
        <v>3000000</v>
      </c>
    </row>
    <row r="878" spans="1:10" ht="18.75">
      <c r="A878" s="21" t="s">
        <v>544</v>
      </c>
      <c r="B878" s="7" t="s">
        <v>671</v>
      </c>
      <c r="C878" s="7"/>
      <c r="D878" s="9" t="s">
        <v>662</v>
      </c>
      <c r="E878" s="24" t="s">
        <v>686</v>
      </c>
      <c r="F878" s="11">
        <v>740.44</v>
      </c>
      <c r="G878" s="11">
        <f>F878*4320+(F878*4320*4.6/100)+50000</f>
        <v>3395841.0368000004</v>
      </c>
      <c r="H878" s="6">
        <v>0</v>
      </c>
      <c r="I878" s="6">
        <v>0</v>
      </c>
      <c r="J878" s="11">
        <f t="shared" si="21"/>
        <v>3395841.0368000004</v>
      </c>
    </row>
    <row r="879" spans="1:10" ht="18.75">
      <c r="A879" s="21" t="s">
        <v>545</v>
      </c>
      <c r="B879" s="7" t="s">
        <v>672</v>
      </c>
      <c r="C879" s="7"/>
      <c r="D879" s="9" t="s">
        <v>662</v>
      </c>
      <c r="E879" s="24" t="s">
        <v>688</v>
      </c>
      <c r="F879" s="11">
        <v>720</v>
      </c>
      <c r="G879" s="11">
        <f>F879*3105+(F879*3105*4.6/100)+50000</f>
        <v>2388437.6</v>
      </c>
      <c r="H879" s="6">
        <v>0</v>
      </c>
      <c r="I879" s="6">
        <v>0</v>
      </c>
      <c r="J879" s="11">
        <f t="shared" si="21"/>
        <v>2388437.6</v>
      </c>
    </row>
    <row r="880" spans="1:10" ht="18.75">
      <c r="A880" s="3" t="s">
        <v>546</v>
      </c>
      <c r="B880" s="2">
        <f>COUNTA(B881:B1000)</f>
        <v>120</v>
      </c>
      <c r="C880" s="13"/>
      <c r="D880" s="14"/>
      <c r="E880" s="25"/>
      <c r="F880" s="15"/>
      <c r="G880" s="15">
        <f>SUM(G881:G1000)</f>
        <v>469983572.30315995</v>
      </c>
      <c r="H880" s="5">
        <v>0</v>
      </c>
      <c r="I880" s="5">
        <v>0</v>
      </c>
      <c r="J880" s="18">
        <f>SUM(J881:J1000)</f>
        <v>469983572.30315995</v>
      </c>
    </row>
    <row r="881" spans="1:10" ht="18.75">
      <c r="A881" s="44" t="s">
        <v>547</v>
      </c>
      <c r="B881" s="7" t="s">
        <v>669</v>
      </c>
      <c r="C881" s="7" t="s">
        <v>670</v>
      </c>
      <c r="D881" s="9" t="s">
        <v>662</v>
      </c>
      <c r="E881" s="43" t="s">
        <v>686</v>
      </c>
      <c r="F881" s="11">
        <v>550</v>
      </c>
      <c r="G881" s="11">
        <f>F881*4780+(F881*4780*4.6/100)+50000</f>
        <v>2799934</v>
      </c>
      <c r="H881" s="6">
        <v>0</v>
      </c>
      <c r="I881" s="6">
        <v>0</v>
      </c>
      <c r="J881" s="11">
        <f t="shared" ref="J881:J944" si="22">G881</f>
        <v>2799934</v>
      </c>
    </row>
    <row r="882" spans="1:10" ht="18.75">
      <c r="A882" s="46"/>
      <c r="B882" s="7" t="s">
        <v>671</v>
      </c>
      <c r="C882" s="7"/>
      <c r="D882" s="9" t="s">
        <v>662</v>
      </c>
      <c r="E882" s="43"/>
      <c r="F882" s="11">
        <v>640</v>
      </c>
      <c r="G882" s="11">
        <f>F882*4320+(F882*4320*4.6/100)+50000</f>
        <v>2941980.8</v>
      </c>
      <c r="H882" s="6"/>
      <c r="I882" s="6"/>
      <c r="J882" s="11">
        <f t="shared" si="22"/>
        <v>2941980.8</v>
      </c>
    </row>
    <row r="883" spans="1:10" ht="18.75">
      <c r="A883" s="44" t="s">
        <v>548</v>
      </c>
      <c r="B883" s="7" t="s">
        <v>669</v>
      </c>
      <c r="C883" s="7" t="s">
        <v>670</v>
      </c>
      <c r="D883" s="9" t="s">
        <v>662</v>
      </c>
      <c r="E883" s="43" t="s">
        <v>686</v>
      </c>
      <c r="F883" s="11">
        <v>134</v>
      </c>
      <c r="G883" s="11">
        <f>F883*4780+(F883*4780*4.6/100)+50000</f>
        <v>719983.92</v>
      </c>
      <c r="H883" s="6">
        <v>0</v>
      </c>
      <c r="I883" s="6">
        <v>0</v>
      </c>
      <c r="J883" s="11">
        <f t="shared" si="22"/>
        <v>719983.92</v>
      </c>
    </row>
    <row r="884" spans="1:10" ht="18.75">
      <c r="A884" s="46"/>
      <c r="B884" s="7" t="s">
        <v>671</v>
      </c>
      <c r="C884" s="7"/>
      <c r="D884" s="9" t="s">
        <v>662</v>
      </c>
      <c r="E884" s="43"/>
      <c r="F884" s="11">
        <v>402</v>
      </c>
      <c r="G884" s="11">
        <f>F884*4320+(F884*4320*4.6/100)+50000</f>
        <v>1866525.44</v>
      </c>
      <c r="H884" s="6"/>
      <c r="I884" s="6"/>
      <c r="J884" s="11">
        <f t="shared" si="22"/>
        <v>1866525.44</v>
      </c>
    </row>
    <row r="885" spans="1:10" ht="18.75">
      <c r="A885" s="44" t="s">
        <v>549</v>
      </c>
      <c r="B885" s="7" t="s">
        <v>669</v>
      </c>
      <c r="C885" s="7" t="s">
        <v>670</v>
      </c>
      <c r="D885" s="9" t="s">
        <v>662</v>
      </c>
      <c r="E885" s="43" t="s">
        <v>686</v>
      </c>
      <c r="F885" s="11">
        <v>385.9</v>
      </c>
      <c r="G885" s="11">
        <f>F885*4780+(F885*4780*4.6/100)+50000</f>
        <v>1979453.692</v>
      </c>
      <c r="H885" s="6">
        <v>0</v>
      </c>
      <c r="I885" s="6">
        <v>0</v>
      </c>
      <c r="J885" s="11">
        <f t="shared" si="22"/>
        <v>1979453.692</v>
      </c>
    </row>
    <row r="886" spans="1:10" ht="18.75">
      <c r="A886" s="46"/>
      <c r="B886" s="7" t="s">
        <v>671</v>
      </c>
      <c r="C886" s="7"/>
      <c r="D886" s="9" t="s">
        <v>662</v>
      </c>
      <c r="E886" s="43"/>
      <c r="F886" s="11">
        <v>180</v>
      </c>
      <c r="G886" s="11">
        <f>F886*4320+(F886*4320*4.6/100)+50000</f>
        <v>863369.6</v>
      </c>
      <c r="H886" s="6"/>
      <c r="I886" s="6"/>
      <c r="J886" s="11">
        <f t="shared" si="22"/>
        <v>863369.6</v>
      </c>
    </row>
    <row r="887" spans="1:10" ht="18.75">
      <c r="A887" s="44" t="s">
        <v>550</v>
      </c>
      <c r="B887" s="7" t="s">
        <v>669</v>
      </c>
      <c r="C887" s="7" t="s">
        <v>670</v>
      </c>
      <c r="D887" s="9" t="s">
        <v>662</v>
      </c>
      <c r="E887" s="43" t="s">
        <v>686</v>
      </c>
      <c r="F887" s="11">
        <v>473</v>
      </c>
      <c r="G887" s="11">
        <f>F887*4780+(F887*4780*4.6/100)+50000</f>
        <v>2414943.2400000002</v>
      </c>
      <c r="H887" s="6">
        <v>0</v>
      </c>
      <c r="I887" s="6">
        <v>0</v>
      </c>
      <c r="J887" s="11">
        <f t="shared" si="22"/>
        <v>2414943.2400000002</v>
      </c>
    </row>
    <row r="888" spans="1:10" ht="18.75">
      <c r="A888" s="46"/>
      <c r="B888" s="7" t="s">
        <v>671</v>
      </c>
      <c r="C888" s="7"/>
      <c r="D888" s="9" t="s">
        <v>662</v>
      </c>
      <c r="E888" s="43"/>
      <c r="F888" s="11">
        <v>578.4</v>
      </c>
      <c r="G888" s="11">
        <f>F888*4320+(F888*4320*4.6/100)+50000</f>
        <v>2663627.648</v>
      </c>
      <c r="H888" s="6"/>
      <c r="I888" s="6"/>
      <c r="J888" s="11">
        <f t="shared" si="22"/>
        <v>2663627.648</v>
      </c>
    </row>
    <row r="889" spans="1:10" ht="18.75">
      <c r="A889" s="44" t="s">
        <v>551</v>
      </c>
      <c r="B889" s="7" t="s">
        <v>669</v>
      </c>
      <c r="C889" s="7" t="s">
        <v>675</v>
      </c>
      <c r="D889" s="9" t="s">
        <v>662</v>
      </c>
      <c r="E889" s="43" t="s">
        <v>686</v>
      </c>
      <c r="F889" s="11">
        <v>953</v>
      </c>
      <c r="G889" s="11">
        <f>F889*3319+(F889*3319*4.6/100)+50000</f>
        <v>3358505.3220000002</v>
      </c>
      <c r="H889" s="6">
        <v>0</v>
      </c>
      <c r="I889" s="6">
        <v>0</v>
      </c>
      <c r="J889" s="11">
        <f t="shared" si="22"/>
        <v>3358505.3220000002</v>
      </c>
    </row>
    <row r="890" spans="1:10" ht="18.75">
      <c r="A890" s="46"/>
      <c r="B890" s="7" t="s">
        <v>671</v>
      </c>
      <c r="C890" s="7"/>
      <c r="D890" s="9" t="s">
        <v>662</v>
      </c>
      <c r="E890" s="43"/>
      <c r="F890" s="11">
        <v>1278</v>
      </c>
      <c r="G890" s="11">
        <f>F890*4320+(F890*4320*4.6/100)+50000</f>
        <v>5824924.1600000001</v>
      </c>
      <c r="H890" s="6"/>
      <c r="I890" s="6"/>
      <c r="J890" s="11">
        <f t="shared" si="22"/>
        <v>5824924.1600000001</v>
      </c>
    </row>
    <row r="891" spans="1:10" ht="18.75">
      <c r="A891" s="44" t="s">
        <v>552</v>
      </c>
      <c r="B891" s="7" t="s">
        <v>669</v>
      </c>
      <c r="C891" s="7" t="s">
        <v>675</v>
      </c>
      <c r="D891" s="9" t="s">
        <v>662</v>
      </c>
      <c r="E891" s="43" t="s">
        <v>686</v>
      </c>
      <c r="F891" s="11">
        <v>705</v>
      </c>
      <c r="G891" s="11">
        <f>F891*3319+(F891*3319*4.6/100)+50000</f>
        <v>2497530.17</v>
      </c>
      <c r="H891" s="6">
        <v>0</v>
      </c>
      <c r="I891" s="6">
        <v>0</v>
      </c>
      <c r="J891" s="11">
        <f t="shared" si="22"/>
        <v>2497530.17</v>
      </c>
    </row>
    <row r="892" spans="1:10" ht="18.75">
      <c r="A892" s="46"/>
      <c r="B892" s="7" t="s">
        <v>671</v>
      </c>
      <c r="C892" s="7"/>
      <c r="D892" s="9" t="s">
        <v>662</v>
      </c>
      <c r="E892" s="43"/>
      <c r="F892" s="11">
        <v>1512</v>
      </c>
      <c r="G892" s="11">
        <f>F892*4320+(F892*4320*4.6/100)+50000</f>
        <v>6882304.6399999997</v>
      </c>
      <c r="H892" s="6"/>
      <c r="I892" s="6"/>
      <c r="J892" s="11">
        <f t="shared" si="22"/>
        <v>6882304.6399999997</v>
      </c>
    </row>
    <row r="893" spans="1:10" ht="18.75">
      <c r="A893" s="44" t="s">
        <v>553</v>
      </c>
      <c r="B893" s="7" t="s">
        <v>669</v>
      </c>
      <c r="C893" s="7" t="s">
        <v>670</v>
      </c>
      <c r="D893" s="9" t="s">
        <v>662</v>
      </c>
      <c r="E893" s="43" t="s">
        <v>686</v>
      </c>
      <c r="F893" s="11">
        <v>330</v>
      </c>
      <c r="G893" s="11">
        <f>F893*4780+(F893*4780*4.6/100)+50000</f>
        <v>1699960.4</v>
      </c>
      <c r="H893" s="6">
        <v>0</v>
      </c>
      <c r="I893" s="6">
        <v>0</v>
      </c>
      <c r="J893" s="11">
        <f t="shared" si="22"/>
        <v>1699960.4</v>
      </c>
    </row>
    <row r="894" spans="1:10" ht="18.75">
      <c r="A894" s="46"/>
      <c r="B894" s="7" t="s">
        <v>671</v>
      </c>
      <c r="C894" s="7"/>
      <c r="D894" s="9" t="s">
        <v>662</v>
      </c>
      <c r="E894" s="43"/>
      <c r="F894" s="11">
        <v>300</v>
      </c>
      <c r="G894" s="11">
        <f>F894*4320+(F894*4320*4.6/100)+50000</f>
        <v>1405616</v>
      </c>
      <c r="H894" s="6"/>
      <c r="I894" s="6"/>
      <c r="J894" s="11">
        <f t="shared" si="22"/>
        <v>1405616</v>
      </c>
    </row>
    <row r="895" spans="1:10" ht="18.75">
      <c r="A895" s="44" t="s">
        <v>554</v>
      </c>
      <c r="B895" s="7" t="s">
        <v>669</v>
      </c>
      <c r="C895" s="7" t="s">
        <v>670</v>
      </c>
      <c r="D895" s="9" t="s">
        <v>662</v>
      </c>
      <c r="E895" s="43" t="s">
        <v>686</v>
      </c>
      <c r="F895" s="11">
        <v>309.7</v>
      </c>
      <c r="G895" s="11">
        <f>F895*4780+(F895*4780*4.6/100)+50000</f>
        <v>1598462.8359999999</v>
      </c>
      <c r="H895" s="6">
        <v>0</v>
      </c>
      <c r="I895" s="6">
        <v>0</v>
      </c>
      <c r="J895" s="11">
        <f t="shared" si="22"/>
        <v>1598462.8359999999</v>
      </c>
    </row>
    <row r="896" spans="1:10" ht="18.75">
      <c r="A896" s="46"/>
      <c r="B896" s="7" t="s">
        <v>671</v>
      </c>
      <c r="C896" s="7"/>
      <c r="D896" s="9" t="s">
        <v>662</v>
      </c>
      <c r="E896" s="43"/>
      <c r="F896" s="11">
        <v>384</v>
      </c>
      <c r="G896" s="11">
        <f>F896*4320+(F896*4320*4.6/100)+50000</f>
        <v>1785188.48</v>
      </c>
      <c r="H896" s="6"/>
      <c r="I896" s="6"/>
      <c r="J896" s="11">
        <f t="shared" si="22"/>
        <v>1785188.48</v>
      </c>
    </row>
    <row r="897" spans="1:10" ht="18.75">
      <c r="A897" s="44" t="s">
        <v>555</v>
      </c>
      <c r="B897" s="7" t="s">
        <v>669</v>
      </c>
      <c r="C897" s="7" t="s">
        <v>670</v>
      </c>
      <c r="D897" s="9" t="s">
        <v>662</v>
      </c>
      <c r="E897" s="43" t="s">
        <v>686</v>
      </c>
      <c r="F897" s="11">
        <v>237</v>
      </c>
      <c r="G897" s="11">
        <f>F897*4780+(F897*4780*4.6/100)+50000</f>
        <v>1234971.56</v>
      </c>
      <c r="H897" s="6">
        <v>0</v>
      </c>
      <c r="I897" s="6">
        <v>0</v>
      </c>
      <c r="J897" s="11">
        <f t="shared" si="22"/>
        <v>1234971.56</v>
      </c>
    </row>
    <row r="898" spans="1:10" ht="18.75">
      <c r="A898" s="46"/>
      <c r="B898" s="7" t="s">
        <v>671</v>
      </c>
      <c r="C898" s="7"/>
      <c r="D898" s="9" t="s">
        <v>662</v>
      </c>
      <c r="E898" s="43"/>
      <c r="F898" s="11">
        <v>474</v>
      </c>
      <c r="G898" s="11">
        <f>F898*4320+(F898*4320*4.6/100)+50000</f>
        <v>2191873.2799999998</v>
      </c>
      <c r="H898" s="6"/>
      <c r="I898" s="6"/>
      <c r="J898" s="11">
        <f t="shared" si="22"/>
        <v>2191873.2799999998</v>
      </c>
    </row>
    <row r="899" spans="1:10" ht="18.75">
      <c r="A899" s="44" t="s">
        <v>556</v>
      </c>
      <c r="B899" s="7" t="s">
        <v>672</v>
      </c>
      <c r="C899" s="7"/>
      <c r="D899" s="9" t="s">
        <v>662</v>
      </c>
      <c r="E899" s="43" t="s">
        <v>686</v>
      </c>
      <c r="F899" s="11">
        <v>1092</v>
      </c>
      <c r="G899" s="11">
        <f>F899*3105+(F899*3105*4.6/100)+50000</f>
        <v>3596630.36</v>
      </c>
      <c r="H899" s="6">
        <v>0</v>
      </c>
      <c r="I899" s="6">
        <v>0</v>
      </c>
      <c r="J899" s="11">
        <f t="shared" si="22"/>
        <v>3596630.36</v>
      </c>
    </row>
    <row r="900" spans="1:10" ht="18.75">
      <c r="A900" s="46"/>
      <c r="B900" s="7" t="s">
        <v>673</v>
      </c>
      <c r="C900" s="7"/>
      <c r="D900" s="9" t="s">
        <v>662</v>
      </c>
      <c r="E900" s="43"/>
      <c r="F900" s="12"/>
      <c r="G900" s="11">
        <v>3000000</v>
      </c>
      <c r="H900" s="6"/>
      <c r="I900" s="6"/>
      <c r="J900" s="11">
        <f t="shared" si="22"/>
        <v>3000000</v>
      </c>
    </row>
    <row r="901" spans="1:10" ht="18.75">
      <c r="A901" s="44" t="s">
        <v>557</v>
      </c>
      <c r="B901" s="7" t="s">
        <v>672</v>
      </c>
      <c r="C901" s="7"/>
      <c r="D901" s="9" t="s">
        <v>662</v>
      </c>
      <c r="E901" s="43" t="s">
        <v>686</v>
      </c>
      <c r="F901" s="11">
        <v>1110</v>
      </c>
      <c r="G901" s="11">
        <f>F901*3105+(F901*3105*4.6/100)+50000</f>
        <v>3655091.3</v>
      </c>
      <c r="H901" s="6">
        <v>0</v>
      </c>
      <c r="I901" s="6">
        <v>0</v>
      </c>
      <c r="J901" s="11">
        <f t="shared" si="22"/>
        <v>3655091.3</v>
      </c>
    </row>
    <row r="902" spans="1:10" ht="18.75">
      <c r="A902" s="46"/>
      <c r="B902" s="7" t="s">
        <v>673</v>
      </c>
      <c r="C902" s="7"/>
      <c r="D902" s="9" t="s">
        <v>662</v>
      </c>
      <c r="E902" s="43"/>
      <c r="F902" s="12"/>
      <c r="G902" s="11">
        <v>3000000</v>
      </c>
      <c r="H902" s="6"/>
      <c r="I902" s="6"/>
      <c r="J902" s="11">
        <f t="shared" si="22"/>
        <v>3000000</v>
      </c>
    </row>
    <row r="903" spans="1:10" ht="18.75">
      <c r="A903" s="44" t="s">
        <v>558</v>
      </c>
      <c r="B903" s="7" t="s">
        <v>672</v>
      </c>
      <c r="C903" s="7"/>
      <c r="D903" s="9" t="s">
        <v>662</v>
      </c>
      <c r="E903" s="43" t="s">
        <v>686</v>
      </c>
      <c r="F903" s="11">
        <v>1110</v>
      </c>
      <c r="G903" s="11">
        <f>F903*3105+(F903*3105*4.6/100)+50000</f>
        <v>3655091.3</v>
      </c>
      <c r="H903" s="6">
        <v>0</v>
      </c>
      <c r="I903" s="6">
        <v>0</v>
      </c>
      <c r="J903" s="11">
        <f t="shared" si="22"/>
        <v>3655091.3</v>
      </c>
    </row>
    <row r="904" spans="1:10" ht="18.75">
      <c r="A904" s="46"/>
      <c r="B904" s="7" t="s">
        <v>673</v>
      </c>
      <c r="C904" s="7"/>
      <c r="D904" s="9" t="s">
        <v>662</v>
      </c>
      <c r="E904" s="43"/>
      <c r="F904" s="12"/>
      <c r="G904" s="11">
        <v>3000000</v>
      </c>
      <c r="H904" s="6"/>
      <c r="I904" s="6"/>
      <c r="J904" s="11">
        <f t="shared" si="22"/>
        <v>3000000</v>
      </c>
    </row>
    <row r="905" spans="1:10" ht="18.75">
      <c r="A905" s="44" t="s">
        <v>559</v>
      </c>
      <c r="B905" s="7" t="s">
        <v>672</v>
      </c>
      <c r="C905" s="7"/>
      <c r="D905" s="9" t="s">
        <v>662</v>
      </c>
      <c r="E905" s="43" t="s">
        <v>686</v>
      </c>
      <c r="F905" s="11">
        <v>1110</v>
      </c>
      <c r="G905" s="11">
        <f>F905*3105+(F905*3105*4.6/100)+50000</f>
        <v>3655091.3</v>
      </c>
      <c r="H905" s="6">
        <v>0</v>
      </c>
      <c r="I905" s="6">
        <v>0</v>
      </c>
      <c r="J905" s="11">
        <f t="shared" si="22"/>
        <v>3655091.3</v>
      </c>
    </row>
    <row r="906" spans="1:10" ht="18.75">
      <c r="A906" s="46"/>
      <c r="B906" s="7" t="s">
        <v>673</v>
      </c>
      <c r="C906" s="7"/>
      <c r="D906" s="9" t="s">
        <v>662</v>
      </c>
      <c r="E906" s="43"/>
      <c r="F906" s="12"/>
      <c r="G906" s="11">
        <v>3000000</v>
      </c>
      <c r="H906" s="6"/>
      <c r="I906" s="6"/>
      <c r="J906" s="11">
        <f t="shared" si="22"/>
        <v>3000000</v>
      </c>
    </row>
    <row r="907" spans="1:10" ht="18.75">
      <c r="A907" s="44" t="s">
        <v>560</v>
      </c>
      <c r="B907" s="7" t="s">
        <v>672</v>
      </c>
      <c r="C907" s="7"/>
      <c r="D907" s="9" t="s">
        <v>662</v>
      </c>
      <c r="E907" s="43" t="s">
        <v>686</v>
      </c>
      <c r="F907" s="11">
        <v>1095</v>
      </c>
      <c r="G907" s="11">
        <f>F907*3105+(F907*3105*4.6/100)+50000</f>
        <v>3606373.85</v>
      </c>
      <c r="H907" s="6">
        <v>0</v>
      </c>
      <c r="I907" s="6">
        <v>0</v>
      </c>
      <c r="J907" s="11">
        <f t="shared" si="22"/>
        <v>3606373.85</v>
      </c>
    </row>
    <row r="908" spans="1:10" ht="18.75">
      <c r="A908" s="46"/>
      <c r="B908" s="7" t="s">
        <v>673</v>
      </c>
      <c r="C908" s="7"/>
      <c r="D908" s="9" t="s">
        <v>662</v>
      </c>
      <c r="E908" s="43"/>
      <c r="F908" s="12"/>
      <c r="G908" s="11">
        <v>3000000</v>
      </c>
      <c r="H908" s="6"/>
      <c r="I908" s="6"/>
      <c r="J908" s="11">
        <f t="shared" si="22"/>
        <v>3000000</v>
      </c>
    </row>
    <row r="909" spans="1:10" ht="18.75">
      <c r="A909" s="44" t="s">
        <v>561</v>
      </c>
      <c r="B909" s="7" t="s">
        <v>672</v>
      </c>
      <c r="C909" s="7"/>
      <c r="D909" s="9" t="s">
        <v>662</v>
      </c>
      <c r="E909" s="43" t="s">
        <v>686</v>
      </c>
      <c r="F909" s="11">
        <v>1110</v>
      </c>
      <c r="G909" s="11">
        <f>F909*3105+(F909*3105*4.6/100)+50000</f>
        <v>3655091.3</v>
      </c>
      <c r="H909" s="6">
        <v>0</v>
      </c>
      <c r="I909" s="6">
        <v>0</v>
      </c>
      <c r="J909" s="11">
        <f t="shared" si="22"/>
        <v>3655091.3</v>
      </c>
    </row>
    <row r="910" spans="1:10" ht="18.75">
      <c r="A910" s="46"/>
      <c r="B910" s="7" t="s">
        <v>673</v>
      </c>
      <c r="C910" s="7"/>
      <c r="D910" s="9" t="s">
        <v>662</v>
      </c>
      <c r="E910" s="43"/>
      <c r="F910" s="12"/>
      <c r="G910" s="11">
        <v>3000000</v>
      </c>
      <c r="H910" s="6"/>
      <c r="I910" s="6"/>
      <c r="J910" s="11">
        <f t="shared" si="22"/>
        <v>3000000</v>
      </c>
    </row>
    <row r="911" spans="1:10" ht="18.75">
      <c r="A911" s="44" t="s">
        <v>562</v>
      </c>
      <c r="B911" s="7" t="s">
        <v>672</v>
      </c>
      <c r="C911" s="7"/>
      <c r="D911" s="9" t="s">
        <v>662</v>
      </c>
      <c r="E911" s="43" t="s">
        <v>686</v>
      </c>
      <c r="F911" s="11">
        <v>1095</v>
      </c>
      <c r="G911" s="11">
        <f>F911*3105+(F911*3105*4.6/100)+50000</f>
        <v>3606373.85</v>
      </c>
      <c r="H911" s="6">
        <v>0</v>
      </c>
      <c r="I911" s="6">
        <v>0</v>
      </c>
      <c r="J911" s="11">
        <f t="shared" si="22"/>
        <v>3606373.85</v>
      </c>
    </row>
    <row r="912" spans="1:10" ht="18.75">
      <c r="A912" s="46"/>
      <c r="B912" s="7" t="s">
        <v>673</v>
      </c>
      <c r="C912" s="7"/>
      <c r="D912" s="9" t="s">
        <v>662</v>
      </c>
      <c r="E912" s="43"/>
      <c r="F912" s="12"/>
      <c r="G912" s="11">
        <v>3000000</v>
      </c>
      <c r="H912" s="6"/>
      <c r="I912" s="6"/>
      <c r="J912" s="11">
        <f t="shared" si="22"/>
        <v>3000000</v>
      </c>
    </row>
    <row r="913" spans="1:10" ht="18.75">
      <c r="A913" s="44" t="s">
        <v>563</v>
      </c>
      <c r="B913" s="7" t="s">
        <v>672</v>
      </c>
      <c r="C913" s="7"/>
      <c r="D913" s="9" t="s">
        <v>662</v>
      </c>
      <c r="E913" s="43" t="s">
        <v>686</v>
      </c>
      <c r="F913" s="11">
        <v>1095</v>
      </c>
      <c r="G913" s="11">
        <f>F913*3105+(F913*3105*4.6/100)+50000</f>
        <v>3606373.85</v>
      </c>
      <c r="H913" s="6">
        <v>0</v>
      </c>
      <c r="I913" s="6">
        <v>0</v>
      </c>
      <c r="J913" s="11">
        <f t="shared" si="22"/>
        <v>3606373.85</v>
      </c>
    </row>
    <row r="914" spans="1:10" ht="18.75">
      <c r="A914" s="46"/>
      <c r="B914" s="7" t="s">
        <v>673</v>
      </c>
      <c r="C914" s="7"/>
      <c r="D914" s="9" t="s">
        <v>662</v>
      </c>
      <c r="E914" s="43"/>
      <c r="F914" s="12"/>
      <c r="G914" s="11">
        <v>3000000</v>
      </c>
      <c r="H914" s="6"/>
      <c r="I914" s="6"/>
      <c r="J914" s="11">
        <f t="shared" si="22"/>
        <v>3000000</v>
      </c>
    </row>
    <row r="915" spans="1:10" ht="18.75">
      <c r="A915" s="44" t="s">
        <v>564</v>
      </c>
      <c r="B915" s="7" t="s">
        <v>672</v>
      </c>
      <c r="C915" s="7"/>
      <c r="D915" s="9" t="s">
        <v>662</v>
      </c>
      <c r="E915" s="43" t="s">
        <v>686</v>
      </c>
      <c r="F915" s="11">
        <v>1092</v>
      </c>
      <c r="G915" s="11">
        <f>F915*3105+(F915*3105*4.6/100)+50000</f>
        <v>3596630.36</v>
      </c>
      <c r="H915" s="6">
        <v>0</v>
      </c>
      <c r="I915" s="6">
        <v>0</v>
      </c>
      <c r="J915" s="11">
        <f t="shared" si="22"/>
        <v>3596630.36</v>
      </c>
    </row>
    <row r="916" spans="1:10" ht="18.75">
      <c r="A916" s="46"/>
      <c r="B916" s="7" t="s">
        <v>673</v>
      </c>
      <c r="C916" s="7"/>
      <c r="D916" s="9" t="s">
        <v>662</v>
      </c>
      <c r="E916" s="43"/>
      <c r="F916" s="12"/>
      <c r="G916" s="11">
        <v>3000000</v>
      </c>
      <c r="H916" s="6"/>
      <c r="I916" s="6"/>
      <c r="J916" s="11">
        <f t="shared" si="22"/>
        <v>3000000</v>
      </c>
    </row>
    <row r="917" spans="1:10" ht="18.75">
      <c r="A917" s="44" t="s">
        <v>565</v>
      </c>
      <c r="B917" s="7" t="s">
        <v>672</v>
      </c>
      <c r="C917" s="7"/>
      <c r="D917" s="9" t="s">
        <v>662</v>
      </c>
      <c r="E917" s="43" t="s">
        <v>686</v>
      </c>
      <c r="F917" s="11">
        <v>1095</v>
      </c>
      <c r="G917" s="11">
        <f>F917*3105+(F917*3105*4.6/100)+50000</f>
        <v>3606373.85</v>
      </c>
      <c r="H917" s="6">
        <v>0</v>
      </c>
      <c r="I917" s="6">
        <v>0</v>
      </c>
      <c r="J917" s="11">
        <f t="shared" si="22"/>
        <v>3606373.85</v>
      </c>
    </row>
    <row r="918" spans="1:10" ht="18.75">
      <c r="A918" s="46"/>
      <c r="B918" s="7" t="s">
        <v>673</v>
      </c>
      <c r="C918" s="7"/>
      <c r="D918" s="9" t="s">
        <v>662</v>
      </c>
      <c r="E918" s="43"/>
      <c r="F918" s="12"/>
      <c r="G918" s="11">
        <v>3000000</v>
      </c>
      <c r="H918" s="6"/>
      <c r="I918" s="6"/>
      <c r="J918" s="11">
        <f t="shared" si="22"/>
        <v>3000000</v>
      </c>
    </row>
    <row r="919" spans="1:10" ht="18.75">
      <c r="A919" s="21" t="s">
        <v>566</v>
      </c>
      <c r="B919" s="7" t="s">
        <v>674</v>
      </c>
      <c r="C919" s="7"/>
      <c r="D919" s="9" t="s">
        <v>662</v>
      </c>
      <c r="E919" s="24" t="s">
        <v>686</v>
      </c>
      <c r="F919" s="12"/>
      <c r="G919" s="11">
        <v>3000000</v>
      </c>
      <c r="H919" s="6">
        <v>0</v>
      </c>
      <c r="I919" s="6">
        <v>0</v>
      </c>
      <c r="J919" s="11">
        <f t="shared" si="22"/>
        <v>3000000</v>
      </c>
    </row>
    <row r="920" spans="1:10" ht="18.75">
      <c r="A920" s="21" t="s">
        <v>567</v>
      </c>
      <c r="B920" s="7" t="s">
        <v>674</v>
      </c>
      <c r="C920" s="7"/>
      <c r="D920" s="9" t="s">
        <v>662</v>
      </c>
      <c r="E920" s="24" t="s">
        <v>686</v>
      </c>
      <c r="F920" s="12"/>
      <c r="G920" s="11">
        <v>3000000</v>
      </c>
      <c r="H920" s="6">
        <v>0</v>
      </c>
      <c r="I920" s="6">
        <v>0</v>
      </c>
      <c r="J920" s="11">
        <f t="shared" si="22"/>
        <v>3000000</v>
      </c>
    </row>
    <row r="921" spans="1:10" ht="18.75">
      <c r="A921" s="21" t="s">
        <v>568</v>
      </c>
      <c r="B921" s="7" t="s">
        <v>674</v>
      </c>
      <c r="C921" s="7"/>
      <c r="D921" s="9" t="s">
        <v>662</v>
      </c>
      <c r="E921" s="24" t="s">
        <v>686</v>
      </c>
      <c r="F921" s="12"/>
      <c r="G921" s="11">
        <v>3000000</v>
      </c>
      <c r="H921" s="6">
        <v>0</v>
      </c>
      <c r="I921" s="6">
        <v>0</v>
      </c>
      <c r="J921" s="11">
        <f t="shared" si="22"/>
        <v>3000000</v>
      </c>
    </row>
    <row r="922" spans="1:10" ht="18.75">
      <c r="A922" s="21" t="s">
        <v>569</v>
      </c>
      <c r="B922" s="7" t="s">
        <v>674</v>
      </c>
      <c r="C922" s="7"/>
      <c r="D922" s="9" t="s">
        <v>662</v>
      </c>
      <c r="E922" s="24" t="s">
        <v>686</v>
      </c>
      <c r="F922" s="12"/>
      <c r="G922" s="11">
        <v>3000000</v>
      </c>
      <c r="H922" s="6">
        <v>0</v>
      </c>
      <c r="I922" s="6">
        <v>0</v>
      </c>
      <c r="J922" s="11">
        <f t="shared" si="22"/>
        <v>3000000</v>
      </c>
    </row>
    <row r="923" spans="1:10" ht="18.75">
      <c r="A923" s="21" t="s">
        <v>570</v>
      </c>
      <c r="B923" s="7" t="s">
        <v>674</v>
      </c>
      <c r="C923" s="7"/>
      <c r="D923" s="9" t="s">
        <v>662</v>
      </c>
      <c r="E923" s="24" t="s">
        <v>686</v>
      </c>
      <c r="F923" s="12"/>
      <c r="G923" s="11">
        <v>3000000</v>
      </c>
      <c r="H923" s="6">
        <v>0</v>
      </c>
      <c r="I923" s="6">
        <v>0</v>
      </c>
      <c r="J923" s="11">
        <f t="shared" si="22"/>
        <v>3000000</v>
      </c>
    </row>
    <row r="924" spans="1:10" ht="18.75">
      <c r="A924" s="21" t="s">
        <v>571</v>
      </c>
      <c r="B924" s="7" t="s">
        <v>674</v>
      </c>
      <c r="C924" s="7"/>
      <c r="D924" s="9" t="s">
        <v>662</v>
      </c>
      <c r="E924" s="24" t="s">
        <v>686</v>
      </c>
      <c r="F924" s="12"/>
      <c r="G924" s="11">
        <v>3000000</v>
      </c>
      <c r="H924" s="6">
        <v>0</v>
      </c>
      <c r="I924" s="6">
        <v>0</v>
      </c>
      <c r="J924" s="11">
        <f t="shared" si="22"/>
        <v>3000000</v>
      </c>
    </row>
    <row r="925" spans="1:10" ht="18.75">
      <c r="A925" s="21" t="s">
        <v>572</v>
      </c>
      <c r="B925" s="7" t="s">
        <v>674</v>
      </c>
      <c r="C925" s="7"/>
      <c r="D925" s="9" t="s">
        <v>662</v>
      </c>
      <c r="E925" s="24" t="s">
        <v>686</v>
      </c>
      <c r="F925" s="12"/>
      <c r="G925" s="11">
        <v>3000000</v>
      </c>
      <c r="H925" s="6">
        <v>0</v>
      </c>
      <c r="I925" s="6">
        <v>0</v>
      </c>
      <c r="J925" s="11">
        <f t="shared" si="22"/>
        <v>3000000</v>
      </c>
    </row>
    <row r="926" spans="1:10" ht="18.75">
      <c r="A926" s="21" t="s">
        <v>573</v>
      </c>
      <c r="B926" s="7" t="s">
        <v>674</v>
      </c>
      <c r="C926" s="7"/>
      <c r="D926" s="9" t="s">
        <v>662</v>
      </c>
      <c r="E926" s="24" t="s">
        <v>686</v>
      </c>
      <c r="F926" s="12"/>
      <c r="G926" s="11">
        <v>3000000</v>
      </c>
      <c r="H926" s="6">
        <v>0</v>
      </c>
      <c r="I926" s="6">
        <v>0</v>
      </c>
      <c r="J926" s="11">
        <f t="shared" si="22"/>
        <v>3000000</v>
      </c>
    </row>
    <row r="927" spans="1:10" ht="18.75">
      <c r="A927" s="21" t="s">
        <v>574</v>
      </c>
      <c r="B927" s="7" t="s">
        <v>671</v>
      </c>
      <c r="C927" s="7"/>
      <c r="D927" s="9" t="s">
        <v>662</v>
      </c>
      <c r="E927" s="24" t="s">
        <v>686</v>
      </c>
      <c r="F927" s="11"/>
      <c r="G927" s="11">
        <v>2000000</v>
      </c>
      <c r="H927" s="6">
        <v>0</v>
      </c>
      <c r="I927" s="6">
        <v>0</v>
      </c>
      <c r="J927" s="11">
        <f t="shared" si="22"/>
        <v>2000000</v>
      </c>
    </row>
    <row r="928" spans="1:10" ht="18.75">
      <c r="A928" s="44" t="s">
        <v>575</v>
      </c>
      <c r="B928" s="7" t="s">
        <v>672</v>
      </c>
      <c r="C928" s="7"/>
      <c r="D928" s="9" t="s">
        <v>662</v>
      </c>
      <c r="E928" s="43" t="s">
        <v>686</v>
      </c>
      <c r="F928" s="12"/>
      <c r="G928" s="11">
        <v>2000000</v>
      </c>
      <c r="H928" s="6">
        <v>0</v>
      </c>
      <c r="I928" s="6">
        <v>0</v>
      </c>
      <c r="J928" s="11">
        <f t="shared" si="22"/>
        <v>2000000</v>
      </c>
    </row>
    <row r="929" spans="1:10" ht="18.75">
      <c r="A929" s="46"/>
      <c r="B929" s="7" t="s">
        <v>673</v>
      </c>
      <c r="C929" s="7"/>
      <c r="D929" s="9" t="s">
        <v>662</v>
      </c>
      <c r="E929" s="43"/>
      <c r="F929" s="12"/>
      <c r="G929" s="11">
        <v>3000000</v>
      </c>
      <c r="H929" s="6"/>
      <c r="I929" s="6"/>
      <c r="J929" s="11">
        <f t="shared" si="22"/>
        <v>3000000</v>
      </c>
    </row>
    <row r="930" spans="1:10" ht="18.75">
      <c r="A930" s="44" t="s">
        <v>576</v>
      </c>
      <c r="B930" s="7" t="s">
        <v>672</v>
      </c>
      <c r="C930" s="7"/>
      <c r="D930" s="9" t="s">
        <v>662</v>
      </c>
      <c r="E930" s="43" t="s">
        <v>686</v>
      </c>
      <c r="F930" s="11">
        <v>526.67999999999995</v>
      </c>
      <c r="G930" s="11">
        <f>F930*3105+(F930*3105*4.6/100)+50000</f>
        <v>1760567.1043999998</v>
      </c>
      <c r="H930" s="6">
        <v>0</v>
      </c>
      <c r="I930" s="6">
        <v>0</v>
      </c>
      <c r="J930" s="11">
        <f t="shared" si="22"/>
        <v>1760567.1043999998</v>
      </c>
    </row>
    <row r="931" spans="1:10" ht="18.75">
      <c r="A931" s="46"/>
      <c r="B931" s="7" t="s">
        <v>673</v>
      </c>
      <c r="C931" s="7"/>
      <c r="D931" s="9" t="s">
        <v>662</v>
      </c>
      <c r="E931" s="43"/>
      <c r="F931" s="12"/>
      <c r="G931" s="11">
        <v>3000000</v>
      </c>
      <c r="H931" s="6"/>
      <c r="I931" s="6"/>
      <c r="J931" s="11">
        <f t="shared" si="22"/>
        <v>3000000</v>
      </c>
    </row>
    <row r="932" spans="1:10" ht="18.75">
      <c r="A932" s="44" t="s">
        <v>577</v>
      </c>
      <c r="B932" s="7" t="s">
        <v>672</v>
      </c>
      <c r="C932" s="7"/>
      <c r="D932" s="9" t="s">
        <v>662</v>
      </c>
      <c r="E932" s="43" t="s">
        <v>686</v>
      </c>
      <c r="F932" s="11">
        <v>473.28</v>
      </c>
      <c r="G932" s="11">
        <f>F932*3105+(F932*3105*4.6/100)+50000</f>
        <v>1587132.9823999999</v>
      </c>
      <c r="H932" s="6">
        <v>0</v>
      </c>
      <c r="I932" s="6">
        <v>0</v>
      </c>
      <c r="J932" s="11">
        <f t="shared" si="22"/>
        <v>1587132.9823999999</v>
      </c>
    </row>
    <row r="933" spans="1:10" ht="18.75">
      <c r="A933" s="46"/>
      <c r="B933" s="7" t="s">
        <v>673</v>
      </c>
      <c r="C933" s="7"/>
      <c r="D933" s="9" t="s">
        <v>662</v>
      </c>
      <c r="E933" s="43"/>
      <c r="F933" s="12"/>
      <c r="G933" s="11">
        <v>3000000</v>
      </c>
      <c r="H933" s="6"/>
      <c r="I933" s="6"/>
      <c r="J933" s="11">
        <f t="shared" si="22"/>
        <v>3000000</v>
      </c>
    </row>
    <row r="934" spans="1:10" ht="18.75">
      <c r="A934" s="21" t="s">
        <v>578</v>
      </c>
      <c r="B934" s="7" t="s">
        <v>674</v>
      </c>
      <c r="C934" s="7"/>
      <c r="D934" s="9" t="s">
        <v>662</v>
      </c>
      <c r="E934" s="24" t="s">
        <v>686</v>
      </c>
      <c r="F934" s="12"/>
      <c r="G934" s="11">
        <v>3000000</v>
      </c>
      <c r="H934" s="6">
        <v>0</v>
      </c>
      <c r="I934" s="6">
        <v>0</v>
      </c>
      <c r="J934" s="11">
        <f t="shared" si="22"/>
        <v>3000000</v>
      </c>
    </row>
    <row r="935" spans="1:10" ht="18.75">
      <c r="A935" s="21" t="s">
        <v>579</v>
      </c>
      <c r="B935" s="7" t="s">
        <v>671</v>
      </c>
      <c r="C935" s="7"/>
      <c r="D935" s="9" t="s">
        <v>662</v>
      </c>
      <c r="E935" s="24" t="s">
        <v>687</v>
      </c>
      <c r="F935" s="11">
        <v>338.2</v>
      </c>
      <c r="G935" s="11">
        <f>F935*4320+(F935*4320*4.6/100)+50000</f>
        <v>1578231.1040000001</v>
      </c>
      <c r="H935" s="6">
        <v>0</v>
      </c>
      <c r="I935" s="6">
        <v>0</v>
      </c>
      <c r="J935" s="11">
        <f t="shared" si="22"/>
        <v>1578231.1040000001</v>
      </c>
    </row>
    <row r="936" spans="1:10" ht="18.75">
      <c r="A936" s="21" t="s">
        <v>580</v>
      </c>
      <c r="B936" s="7" t="s">
        <v>671</v>
      </c>
      <c r="C936" s="7"/>
      <c r="D936" s="9" t="s">
        <v>662</v>
      </c>
      <c r="E936" s="24" t="s">
        <v>686</v>
      </c>
      <c r="F936" s="11">
        <v>1650</v>
      </c>
      <c r="G936" s="11">
        <f>F936*4320+(F936*4320*4.6/100)+50000</f>
        <v>7505888</v>
      </c>
      <c r="H936" s="6">
        <v>0</v>
      </c>
      <c r="I936" s="6">
        <v>0</v>
      </c>
      <c r="J936" s="11">
        <f t="shared" si="22"/>
        <v>7505888</v>
      </c>
    </row>
    <row r="937" spans="1:10" ht="18.75">
      <c r="A937" s="44" t="s">
        <v>581</v>
      </c>
      <c r="B937" s="7" t="s">
        <v>669</v>
      </c>
      <c r="C937" s="7" t="s">
        <v>670</v>
      </c>
      <c r="D937" s="9" t="s">
        <v>662</v>
      </c>
      <c r="E937" s="43" t="s">
        <v>686</v>
      </c>
      <c r="F937" s="11">
        <v>613</v>
      </c>
      <c r="G937" s="11">
        <f>F937*4780+(F937*4780*4.6/100)+50000</f>
        <v>3114926.44</v>
      </c>
      <c r="H937" s="6">
        <v>0</v>
      </c>
      <c r="I937" s="6">
        <v>0</v>
      </c>
      <c r="J937" s="11">
        <f t="shared" si="22"/>
        <v>3114926.44</v>
      </c>
    </row>
    <row r="938" spans="1:10" ht="18.75">
      <c r="A938" s="46"/>
      <c r="B938" s="7" t="s">
        <v>671</v>
      </c>
      <c r="C938" s="7"/>
      <c r="D938" s="9" t="s">
        <v>662</v>
      </c>
      <c r="E938" s="43"/>
      <c r="F938" s="11">
        <v>722</v>
      </c>
      <c r="G938" s="11">
        <f>F938*4320+(F938*4320*4.6/100)+50000</f>
        <v>3312515.84</v>
      </c>
      <c r="H938" s="6"/>
      <c r="I938" s="6"/>
      <c r="J938" s="11">
        <f t="shared" si="22"/>
        <v>3312515.84</v>
      </c>
    </row>
    <row r="939" spans="1:10" ht="18.75">
      <c r="A939" s="21" t="s">
        <v>582</v>
      </c>
      <c r="B939" s="7" t="s">
        <v>674</v>
      </c>
      <c r="C939" s="7"/>
      <c r="D939" s="9" t="s">
        <v>662</v>
      </c>
      <c r="E939" s="24" t="s">
        <v>686</v>
      </c>
      <c r="F939" s="12"/>
      <c r="G939" s="11">
        <v>3000000</v>
      </c>
      <c r="H939" s="6">
        <v>0</v>
      </c>
      <c r="I939" s="6">
        <v>0</v>
      </c>
      <c r="J939" s="11">
        <f t="shared" si="22"/>
        <v>3000000</v>
      </c>
    </row>
    <row r="940" spans="1:10" ht="18.75">
      <c r="A940" s="44" t="s">
        <v>583</v>
      </c>
      <c r="B940" s="7" t="s">
        <v>669</v>
      </c>
      <c r="C940" s="7" t="s">
        <v>670</v>
      </c>
      <c r="D940" s="9" t="s">
        <v>662</v>
      </c>
      <c r="E940" s="43" t="s">
        <v>686</v>
      </c>
      <c r="F940" s="11">
        <v>964.7</v>
      </c>
      <c r="G940" s="11">
        <f>F940*4780+(F940*4780*4.6/100)+50000</f>
        <v>4873384.2359999996</v>
      </c>
      <c r="H940" s="6">
        <v>0</v>
      </c>
      <c r="I940" s="6">
        <v>0</v>
      </c>
      <c r="J940" s="11">
        <f t="shared" si="22"/>
        <v>4873384.2359999996</v>
      </c>
    </row>
    <row r="941" spans="1:10" ht="18.75">
      <c r="A941" s="46"/>
      <c r="B941" s="7" t="s">
        <v>671</v>
      </c>
      <c r="C941" s="7"/>
      <c r="D941" s="9" t="s">
        <v>662</v>
      </c>
      <c r="E941" s="43"/>
      <c r="F941" s="11"/>
      <c r="G941" s="11">
        <v>2000000</v>
      </c>
      <c r="H941" s="6"/>
      <c r="I941" s="6"/>
      <c r="J941" s="11">
        <f t="shared" si="22"/>
        <v>2000000</v>
      </c>
    </row>
    <row r="942" spans="1:10" ht="18.75">
      <c r="A942" s="21" t="s">
        <v>584</v>
      </c>
      <c r="B942" s="7" t="s">
        <v>674</v>
      </c>
      <c r="C942" s="7"/>
      <c r="D942" s="9" t="s">
        <v>662</v>
      </c>
      <c r="E942" s="24" t="s">
        <v>686</v>
      </c>
      <c r="F942" s="12"/>
      <c r="G942" s="11">
        <v>3000000</v>
      </c>
      <c r="H942" s="6">
        <v>0</v>
      </c>
      <c r="I942" s="6">
        <v>0</v>
      </c>
      <c r="J942" s="11">
        <f t="shared" si="22"/>
        <v>3000000</v>
      </c>
    </row>
    <row r="943" spans="1:10" ht="18.75">
      <c r="A943" s="44" t="s">
        <v>585</v>
      </c>
      <c r="B943" s="7" t="s">
        <v>669</v>
      </c>
      <c r="C943" s="7" t="s">
        <v>670</v>
      </c>
      <c r="D943" s="9" t="s">
        <v>662</v>
      </c>
      <c r="E943" s="43" t="s">
        <v>686</v>
      </c>
      <c r="F943" s="11">
        <v>1441</v>
      </c>
      <c r="G943" s="11">
        <f>F943*4780+(F943*4780*4.6/100)+50000</f>
        <v>7254827.0800000001</v>
      </c>
      <c r="H943" s="6">
        <v>0</v>
      </c>
      <c r="I943" s="6">
        <v>0</v>
      </c>
      <c r="J943" s="11">
        <f t="shared" si="22"/>
        <v>7254827.0800000001</v>
      </c>
    </row>
    <row r="944" spans="1:10" ht="18.75">
      <c r="A944" s="46"/>
      <c r="B944" s="7" t="s">
        <v>671</v>
      </c>
      <c r="C944" s="7"/>
      <c r="D944" s="9" t="s">
        <v>662</v>
      </c>
      <c r="E944" s="43"/>
      <c r="F944" s="11">
        <v>769</v>
      </c>
      <c r="G944" s="11">
        <f>F944*4320+(F944*4320*4.6/100)+50000</f>
        <v>3524895.68</v>
      </c>
      <c r="H944" s="6"/>
      <c r="I944" s="6"/>
      <c r="J944" s="11">
        <f t="shared" si="22"/>
        <v>3524895.68</v>
      </c>
    </row>
    <row r="945" spans="1:10" ht="18.75">
      <c r="A945" s="44" t="s">
        <v>586</v>
      </c>
      <c r="B945" s="7" t="s">
        <v>669</v>
      </c>
      <c r="C945" s="7" t="s">
        <v>670</v>
      </c>
      <c r="D945" s="9" t="s">
        <v>662</v>
      </c>
      <c r="E945" s="43" t="s">
        <v>686</v>
      </c>
      <c r="F945" s="11">
        <v>1441</v>
      </c>
      <c r="G945" s="11">
        <f>F945*4780+(F945*4780*4.6/100)+50000</f>
        <v>7254827.0800000001</v>
      </c>
      <c r="H945" s="6">
        <v>0</v>
      </c>
      <c r="I945" s="6">
        <v>0</v>
      </c>
      <c r="J945" s="11">
        <f t="shared" ref="J945:J1000" si="23">G945</f>
        <v>7254827.0800000001</v>
      </c>
    </row>
    <row r="946" spans="1:10" ht="18.75">
      <c r="A946" s="46"/>
      <c r="B946" s="7" t="s">
        <v>671</v>
      </c>
      <c r="C946" s="7"/>
      <c r="D946" s="9" t="s">
        <v>662</v>
      </c>
      <c r="E946" s="43"/>
      <c r="F946" s="11">
        <v>769</v>
      </c>
      <c r="G946" s="11">
        <f>F946*4320+(F946*4320*4.6/100)+50000</f>
        <v>3524895.68</v>
      </c>
      <c r="H946" s="6"/>
      <c r="I946" s="6"/>
      <c r="J946" s="11">
        <f t="shared" si="23"/>
        <v>3524895.68</v>
      </c>
    </row>
    <row r="947" spans="1:10" ht="18.75">
      <c r="A947" s="44" t="s">
        <v>587</v>
      </c>
      <c r="B947" s="7" t="s">
        <v>669</v>
      </c>
      <c r="C947" s="7" t="s">
        <v>670</v>
      </c>
      <c r="D947" s="9" t="s">
        <v>662</v>
      </c>
      <c r="E947" s="43" t="s">
        <v>686</v>
      </c>
      <c r="F947" s="11">
        <v>1441</v>
      </c>
      <c r="G947" s="11">
        <f>F947*4780+(F947*4780*4.6/100)+50000</f>
        <v>7254827.0800000001</v>
      </c>
      <c r="H947" s="6">
        <v>0</v>
      </c>
      <c r="I947" s="6">
        <v>0</v>
      </c>
      <c r="J947" s="11">
        <f t="shared" si="23"/>
        <v>7254827.0800000001</v>
      </c>
    </row>
    <row r="948" spans="1:10" ht="18.75">
      <c r="A948" s="46"/>
      <c r="B948" s="7" t="s">
        <v>671</v>
      </c>
      <c r="C948" s="7"/>
      <c r="D948" s="9" t="s">
        <v>662</v>
      </c>
      <c r="E948" s="43"/>
      <c r="F948" s="11">
        <v>769</v>
      </c>
      <c r="G948" s="11">
        <f>F948*4320+(F948*4320*4.6/100)+50000</f>
        <v>3524895.68</v>
      </c>
      <c r="H948" s="6"/>
      <c r="I948" s="6"/>
      <c r="J948" s="11">
        <f t="shared" si="23"/>
        <v>3524895.68</v>
      </c>
    </row>
    <row r="949" spans="1:10" ht="18.75">
      <c r="A949" s="21" t="s">
        <v>588</v>
      </c>
      <c r="B949" s="7" t="s">
        <v>674</v>
      </c>
      <c r="C949" s="7"/>
      <c r="D949" s="9" t="s">
        <v>662</v>
      </c>
      <c r="E949" s="24" t="s">
        <v>686</v>
      </c>
      <c r="F949" s="12"/>
      <c r="G949" s="11">
        <v>3000000</v>
      </c>
      <c r="H949" s="6">
        <v>0</v>
      </c>
      <c r="I949" s="6">
        <v>0</v>
      </c>
      <c r="J949" s="11">
        <f t="shared" si="23"/>
        <v>3000000</v>
      </c>
    </row>
    <row r="950" spans="1:10" ht="18.75">
      <c r="A950" s="21" t="s">
        <v>589</v>
      </c>
      <c r="B950" s="7" t="s">
        <v>671</v>
      </c>
      <c r="C950" s="7"/>
      <c r="D950" s="9" t="s">
        <v>662</v>
      </c>
      <c r="E950" s="24" t="s">
        <v>686</v>
      </c>
      <c r="F950" s="11">
        <v>1950.05</v>
      </c>
      <c r="G950" s="11">
        <f>F950*4320+(F950*4320*4.6/100)+50000</f>
        <v>8861729.9360000007</v>
      </c>
      <c r="H950" s="6">
        <v>0</v>
      </c>
      <c r="I950" s="6">
        <v>0</v>
      </c>
      <c r="J950" s="11">
        <f t="shared" si="23"/>
        <v>8861729.9360000007</v>
      </c>
    </row>
    <row r="951" spans="1:10" ht="18.75">
      <c r="A951" s="44" t="s">
        <v>590</v>
      </c>
      <c r="B951" s="7" t="s">
        <v>669</v>
      </c>
      <c r="C951" s="7"/>
      <c r="D951" s="9" t="s">
        <v>662</v>
      </c>
      <c r="E951" s="43" t="s">
        <v>686</v>
      </c>
      <c r="F951" s="11"/>
      <c r="G951" s="11">
        <v>2000000</v>
      </c>
      <c r="H951" s="6">
        <v>0</v>
      </c>
      <c r="I951" s="6">
        <v>0</v>
      </c>
      <c r="J951" s="11">
        <f t="shared" si="23"/>
        <v>2000000</v>
      </c>
    </row>
    <row r="952" spans="1:10" ht="18.75">
      <c r="A952" s="46"/>
      <c r="B952" s="7" t="s">
        <v>671</v>
      </c>
      <c r="C952" s="7"/>
      <c r="D952" s="9" t="s">
        <v>662</v>
      </c>
      <c r="E952" s="43"/>
      <c r="F952" s="11"/>
      <c r="G952" s="11">
        <v>2000000</v>
      </c>
      <c r="H952" s="6"/>
      <c r="I952" s="6"/>
      <c r="J952" s="11">
        <f t="shared" si="23"/>
        <v>2000000</v>
      </c>
    </row>
    <row r="953" spans="1:10" ht="18.75">
      <c r="A953" s="21" t="s">
        <v>591</v>
      </c>
      <c r="B953" s="7" t="s">
        <v>674</v>
      </c>
      <c r="C953" s="7"/>
      <c r="D953" s="9" t="s">
        <v>662</v>
      </c>
      <c r="E953" s="24" t="s">
        <v>686</v>
      </c>
      <c r="F953" s="12"/>
      <c r="G953" s="11">
        <v>3000000</v>
      </c>
      <c r="H953" s="6">
        <v>0</v>
      </c>
      <c r="I953" s="6">
        <v>0</v>
      </c>
      <c r="J953" s="11">
        <f t="shared" si="23"/>
        <v>3000000</v>
      </c>
    </row>
    <row r="954" spans="1:10" ht="18.75">
      <c r="A954" s="44" t="s">
        <v>592</v>
      </c>
      <c r="B954" s="7" t="s">
        <v>669</v>
      </c>
      <c r="C954" s="7" t="s">
        <v>670</v>
      </c>
      <c r="D954" s="9" t="s">
        <v>662</v>
      </c>
      <c r="E954" s="43" t="s">
        <v>686</v>
      </c>
      <c r="F954" s="11">
        <v>892</v>
      </c>
      <c r="G954" s="11">
        <f>F954*4780+(F954*4780*4.6/100)+50000</f>
        <v>4509892.96</v>
      </c>
      <c r="H954" s="6">
        <v>0</v>
      </c>
      <c r="I954" s="6">
        <v>0</v>
      </c>
      <c r="J954" s="11">
        <f t="shared" si="23"/>
        <v>4509892.96</v>
      </c>
    </row>
    <row r="955" spans="1:10" ht="18.75">
      <c r="A955" s="46"/>
      <c r="B955" s="7" t="s">
        <v>671</v>
      </c>
      <c r="C955" s="7"/>
      <c r="D955" s="9" t="s">
        <v>662</v>
      </c>
      <c r="E955" s="43"/>
      <c r="F955" s="11">
        <v>618</v>
      </c>
      <c r="G955" s="11">
        <f>F955*4320+(F955*4320*4.6/100)+50000</f>
        <v>2842568.96</v>
      </c>
      <c r="H955" s="6"/>
      <c r="I955" s="6"/>
      <c r="J955" s="11">
        <f t="shared" si="23"/>
        <v>2842568.96</v>
      </c>
    </row>
    <row r="956" spans="1:10" ht="18.75">
      <c r="A956" s="44" t="s">
        <v>593</v>
      </c>
      <c r="B956" s="7" t="s">
        <v>669</v>
      </c>
      <c r="C956" s="7" t="s">
        <v>670</v>
      </c>
      <c r="D956" s="9" t="s">
        <v>662</v>
      </c>
      <c r="E956" s="43" t="s">
        <v>686</v>
      </c>
      <c r="F956" s="11">
        <v>802</v>
      </c>
      <c r="G956" s="11">
        <f>F956*4780+(F956*4780*4.6/100)+50000</f>
        <v>4059903.76</v>
      </c>
      <c r="H956" s="6">
        <v>0</v>
      </c>
      <c r="I956" s="6">
        <v>0</v>
      </c>
      <c r="J956" s="11">
        <f t="shared" si="23"/>
        <v>4059903.76</v>
      </c>
    </row>
    <row r="957" spans="1:10" ht="18.75">
      <c r="A957" s="46"/>
      <c r="B957" s="7" t="s">
        <v>671</v>
      </c>
      <c r="C957" s="7"/>
      <c r="D957" s="9" t="s">
        <v>662</v>
      </c>
      <c r="E957" s="43"/>
      <c r="F957" s="11">
        <v>951</v>
      </c>
      <c r="G957" s="11">
        <f>F957*4320+(F957*4320*4.6/100)+50000</f>
        <v>4347302.72</v>
      </c>
      <c r="H957" s="6"/>
      <c r="I957" s="6"/>
      <c r="J957" s="11">
        <f t="shared" si="23"/>
        <v>4347302.72</v>
      </c>
    </row>
    <row r="958" spans="1:10" ht="18.75">
      <c r="A958" s="44" t="s">
        <v>594</v>
      </c>
      <c r="B958" s="7" t="s">
        <v>669</v>
      </c>
      <c r="C958" s="7" t="s">
        <v>670</v>
      </c>
      <c r="D958" s="9" t="s">
        <v>662</v>
      </c>
      <c r="E958" s="43" t="s">
        <v>686</v>
      </c>
      <c r="F958" s="11">
        <v>815</v>
      </c>
      <c r="G958" s="11">
        <f>F958*4780+(F958*4780*4.6/100)+50000</f>
        <v>4124902.2</v>
      </c>
      <c r="H958" s="6">
        <v>0</v>
      </c>
      <c r="I958" s="6">
        <v>0</v>
      </c>
      <c r="J958" s="11">
        <f t="shared" si="23"/>
        <v>4124902.2</v>
      </c>
    </row>
    <row r="959" spans="1:10" ht="18.75">
      <c r="A959" s="46"/>
      <c r="B959" s="7" t="s">
        <v>671</v>
      </c>
      <c r="C959" s="7"/>
      <c r="D959" s="9" t="s">
        <v>662</v>
      </c>
      <c r="E959" s="43"/>
      <c r="F959" s="11">
        <v>626</v>
      </c>
      <c r="G959" s="11">
        <f>F959*4320+(F959*4320*4.6/100)+50000</f>
        <v>2878718.72</v>
      </c>
      <c r="H959" s="6"/>
      <c r="I959" s="6"/>
      <c r="J959" s="11">
        <f t="shared" si="23"/>
        <v>2878718.72</v>
      </c>
    </row>
    <row r="960" spans="1:10" ht="18.75">
      <c r="A960" s="44" t="s">
        <v>595</v>
      </c>
      <c r="B960" s="7" t="s">
        <v>669</v>
      </c>
      <c r="C960" s="7" t="s">
        <v>675</v>
      </c>
      <c r="D960" s="9" t="s">
        <v>662</v>
      </c>
      <c r="E960" s="43" t="s">
        <v>686</v>
      </c>
      <c r="F960" s="11">
        <v>588</v>
      </c>
      <c r="G960" s="11">
        <f>F960*3319+(F960*3319*4.6/100)+50000</f>
        <v>2091344.3119999999</v>
      </c>
      <c r="H960" s="6">
        <v>0</v>
      </c>
      <c r="I960" s="6">
        <v>0</v>
      </c>
      <c r="J960" s="11">
        <f t="shared" si="23"/>
        <v>2091344.3119999999</v>
      </c>
    </row>
    <row r="961" spans="1:10" ht="18.75">
      <c r="A961" s="46"/>
      <c r="B961" s="7" t="s">
        <v>671</v>
      </c>
      <c r="C961" s="7"/>
      <c r="D961" s="9" t="s">
        <v>662</v>
      </c>
      <c r="E961" s="43"/>
      <c r="F961" s="11">
        <v>626</v>
      </c>
      <c r="G961" s="11">
        <f>F961*4320+(F961*4320*4.6/100)+50000</f>
        <v>2878718.72</v>
      </c>
      <c r="H961" s="6"/>
      <c r="I961" s="6"/>
      <c r="J961" s="11">
        <f t="shared" si="23"/>
        <v>2878718.72</v>
      </c>
    </row>
    <row r="962" spans="1:10" ht="18.75">
      <c r="A962" s="44" t="s">
        <v>596</v>
      </c>
      <c r="B962" s="7" t="s">
        <v>669</v>
      </c>
      <c r="C962" s="7" t="s">
        <v>670</v>
      </c>
      <c r="D962" s="9" t="s">
        <v>662</v>
      </c>
      <c r="E962" s="43" t="s">
        <v>686</v>
      </c>
      <c r="F962" s="11">
        <v>886.6</v>
      </c>
      <c r="G962" s="11">
        <f>F962*4780+(F962*4780*4.6/100)+50000</f>
        <v>4482893.608</v>
      </c>
      <c r="H962" s="6">
        <v>0</v>
      </c>
      <c r="I962" s="6">
        <v>0</v>
      </c>
      <c r="J962" s="11">
        <f t="shared" si="23"/>
        <v>4482893.608</v>
      </c>
    </row>
    <row r="963" spans="1:10" ht="18.75">
      <c r="A963" s="46"/>
      <c r="B963" s="7" t="s">
        <v>671</v>
      </c>
      <c r="C963" s="7"/>
      <c r="D963" s="9" t="s">
        <v>662</v>
      </c>
      <c r="E963" s="43"/>
      <c r="F963" s="11">
        <v>999.7</v>
      </c>
      <c r="G963" s="11">
        <f>F963*4320+(F963*4320*4.6/100)+50000</f>
        <v>4567364.3839999996</v>
      </c>
      <c r="H963" s="6"/>
      <c r="I963" s="6"/>
      <c r="J963" s="11">
        <f t="shared" si="23"/>
        <v>4567364.3839999996</v>
      </c>
    </row>
    <row r="964" spans="1:10" ht="18.75">
      <c r="A964" s="44" t="s">
        <v>597</v>
      </c>
      <c r="B964" s="7" t="s">
        <v>669</v>
      </c>
      <c r="C964" s="7" t="s">
        <v>675</v>
      </c>
      <c r="D964" s="9" t="s">
        <v>662</v>
      </c>
      <c r="E964" s="43" t="s">
        <v>686</v>
      </c>
      <c r="F964" s="11">
        <v>684</v>
      </c>
      <c r="G964" s="11">
        <f>F964*3319+(F964*3319*4.6/100)+50000</f>
        <v>2424625.0159999998</v>
      </c>
      <c r="H964" s="6">
        <v>0</v>
      </c>
      <c r="I964" s="6">
        <v>0</v>
      </c>
      <c r="J964" s="11">
        <f t="shared" si="23"/>
        <v>2424625.0159999998</v>
      </c>
    </row>
    <row r="965" spans="1:10" ht="18.75">
      <c r="A965" s="46"/>
      <c r="B965" s="7" t="s">
        <v>671</v>
      </c>
      <c r="C965" s="7"/>
      <c r="D965" s="9" t="s">
        <v>662</v>
      </c>
      <c r="E965" s="43"/>
      <c r="F965" s="11">
        <v>1740</v>
      </c>
      <c r="G965" s="11">
        <f>F965*4320+(F965*4320*4.6/100)+50000</f>
        <v>7912572.7999999998</v>
      </c>
      <c r="H965" s="6"/>
      <c r="I965" s="6"/>
      <c r="J965" s="11">
        <f t="shared" si="23"/>
        <v>7912572.7999999998</v>
      </c>
    </row>
    <row r="966" spans="1:10" ht="18.75">
      <c r="A966" s="44" t="s">
        <v>598</v>
      </c>
      <c r="B966" s="7" t="s">
        <v>669</v>
      </c>
      <c r="C966" s="7" t="s">
        <v>670</v>
      </c>
      <c r="D966" s="9" t="s">
        <v>662</v>
      </c>
      <c r="E966" s="43" t="s">
        <v>686</v>
      </c>
      <c r="F966" s="11">
        <v>2074.6999999999998</v>
      </c>
      <c r="G966" s="11">
        <f>F966*4780+(F966*4780*4.6/100)+50000</f>
        <v>10423251.036</v>
      </c>
      <c r="H966" s="6">
        <v>0</v>
      </c>
      <c r="I966" s="6">
        <v>0</v>
      </c>
      <c r="J966" s="11">
        <f t="shared" si="23"/>
        <v>10423251.036</v>
      </c>
    </row>
    <row r="967" spans="1:10" ht="18.75">
      <c r="A967" s="46"/>
      <c r="B967" s="7" t="s">
        <v>671</v>
      </c>
      <c r="C967" s="7"/>
      <c r="D967" s="9" t="s">
        <v>662</v>
      </c>
      <c r="E967" s="43"/>
      <c r="F967" s="11">
        <v>2338.1999999999998</v>
      </c>
      <c r="G967" s="11">
        <f>F967*4320+(F967*4320*4.6/100)+50000</f>
        <v>10615671.104</v>
      </c>
      <c r="H967" s="6"/>
      <c r="I967" s="6"/>
      <c r="J967" s="11">
        <f t="shared" si="23"/>
        <v>10615671.104</v>
      </c>
    </row>
    <row r="968" spans="1:10" ht="18.75">
      <c r="A968" s="44" t="s">
        <v>599</v>
      </c>
      <c r="B968" s="7" t="s">
        <v>669</v>
      </c>
      <c r="C968" s="7" t="s">
        <v>675</v>
      </c>
      <c r="D968" s="9" t="s">
        <v>662</v>
      </c>
      <c r="E968" s="43" t="s">
        <v>686</v>
      </c>
      <c r="F968" s="11">
        <v>478.9</v>
      </c>
      <c r="G968" s="11">
        <f>F968*3319+(F968*3319*4.6/100)+50000</f>
        <v>1712584.6785999998</v>
      </c>
      <c r="H968" s="6">
        <v>0</v>
      </c>
      <c r="I968" s="6">
        <v>0</v>
      </c>
      <c r="J968" s="11">
        <f t="shared" si="23"/>
        <v>1712584.6785999998</v>
      </c>
    </row>
    <row r="969" spans="1:10" ht="18.75">
      <c r="A969" s="46"/>
      <c r="B969" s="7" t="s">
        <v>671</v>
      </c>
      <c r="C969" s="7"/>
      <c r="D969" s="9" t="s">
        <v>662</v>
      </c>
      <c r="E969" s="43"/>
      <c r="F969" s="11">
        <v>666.3</v>
      </c>
      <c r="G969" s="11">
        <f>F969*4320+(F969*4320*4.6/100)+50000</f>
        <v>3060823.1359999999</v>
      </c>
      <c r="H969" s="6"/>
      <c r="I969" s="6"/>
      <c r="J969" s="11">
        <f t="shared" si="23"/>
        <v>3060823.1359999999</v>
      </c>
    </row>
    <row r="970" spans="1:10" ht="18.75">
      <c r="A970" s="44" t="s">
        <v>600</v>
      </c>
      <c r="B970" s="7" t="s">
        <v>669</v>
      </c>
      <c r="C970" s="7" t="s">
        <v>675</v>
      </c>
      <c r="D970" s="9" t="s">
        <v>662</v>
      </c>
      <c r="E970" s="43" t="s">
        <v>686</v>
      </c>
      <c r="F970" s="11">
        <v>459.1</v>
      </c>
      <c r="G970" s="11">
        <f>F970*3319+(F970*3319*4.6/100)+50000</f>
        <v>1643845.5334000001</v>
      </c>
      <c r="H970" s="6">
        <v>0</v>
      </c>
      <c r="I970" s="6">
        <v>0</v>
      </c>
      <c r="J970" s="11">
        <f t="shared" si="23"/>
        <v>1643845.5334000001</v>
      </c>
    </row>
    <row r="971" spans="1:10" ht="18.75">
      <c r="A971" s="46"/>
      <c r="B971" s="7" t="s">
        <v>671</v>
      </c>
      <c r="C971" s="7"/>
      <c r="D971" s="9" t="s">
        <v>662</v>
      </c>
      <c r="E971" s="43"/>
      <c r="F971" s="11">
        <v>584.9</v>
      </c>
      <c r="G971" s="11">
        <f>F971*4320+(F971*4320*4.6/100)+50000</f>
        <v>2692999.3280000002</v>
      </c>
      <c r="H971" s="6"/>
      <c r="I971" s="6"/>
      <c r="J971" s="11">
        <f t="shared" si="23"/>
        <v>2692999.3280000002</v>
      </c>
    </row>
    <row r="972" spans="1:10" ht="18.75">
      <c r="A972" s="44" t="s">
        <v>601</v>
      </c>
      <c r="B972" s="7" t="s">
        <v>669</v>
      </c>
      <c r="C972" s="7" t="s">
        <v>675</v>
      </c>
      <c r="D972" s="9" t="s">
        <v>662</v>
      </c>
      <c r="E972" s="43" t="s">
        <v>686</v>
      </c>
      <c r="F972" s="11">
        <v>618.29999999999995</v>
      </c>
      <c r="G972" s="11">
        <f>F972*3319+(F972*3319*4.6/100)+50000</f>
        <v>2196536.0342000001</v>
      </c>
      <c r="H972" s="6">
        <v>0</v>
      </c>
      <c r="I972" s="6">
        <v>0</v>
      </c>
      <c r="J972" s="11">
        <f t="shared" si="23"/>
        <v>2196536.0342000001</v>
      </c>
    </row>
    <row r="973" spans="1:10" ht="18.75">
      <c r="A973" s="46"/>
      <c r="B973" s="7" t="s">
        <v>671</v>
      </c>
      <c r="C973" s="7"/>
      <c r="D973" s="9" t="s">
        <v>662</v>
      </c>
      <c r="E973" s="43"/>
      <c r="F973" s="11">
        <v>997.5</v>
      </c>
      <c r="G973" s="11">
        <f>F973*4320+(F973*4320*4.6/100)+50000</f>
        <v>4557423.2</v>
      </c>
      <c r="H973" s="6"/>
      <c r="I973" s="6"/>
      <c r="J973" s="11">
        <f t="shared" si="23"/>
        <v>4557423.2</v>
      </c>
    </row>
    <row r="974" spans="1:10" ht="18.75">
      <c r="A974" s="44" t="s">
        <v>602</v>
      </c>
      <c r="B974" s="7" t="s">
        <v>669</v>
      </c>
      <c r="C974" s="7" t="s">
        <v>675</v>
      </c>
      <c r="D974" s="9" t="s">
        <v>662</v>
      </c>
      <c r="E974" s="43" t="s">
        <v>686</v>
      </c>
      <c r="F974" s="11">
        <v>618.29999999999995</v>
      </c>
      <c r="G974" s="11">
        <f>F974*3319+(F974*3319*4.6/100)+50000</f>
        <v>2196536.0342000001</v>
      </c>
      <c r="H974" s="6">
        <v>0</v>
      </c>
      <c r="I974" s="6">
        <v>0</v>
      </c>
      <c r="J974" s="11">
        <f t="shared" si="23"/>
        <v>2196536.0342000001</v>
      </c>
    </row>
    <row r="975" spans="1:10" ht="18.75">
      <c r="A975" s="46"/>
      <c r="B975" s="7" t="s">
        <v>671</v>
      </c>
      <c r="C975" s="7"/>
      <c r="D975" s="9" t="s">
        <v>662</v>
      </c>
      <c r="E975" s="43"/>
      <c r="F975" s="11">
        <v>997.5</v>
      </c>
      <c r="G975" s="11">
        <f>F975*4320+(F975*4320*4.6/100)+50000</f>
        <v>4557423.2</v>
      </c>
      <c r="H975" s="6"/>
      <c r="I975" s="6"/>
      <c r="J975" s="11">
        <f t="shared" si="23"/>
        <v>4557423.2</v>
      </c>
    </row>
    <row r="976" spans="1:10" ht="18.75">
      <c r="A976" s="44" t="s">
        <v>603</v>
      </c>
      <c r="B976" s="7" t="s">
        <v>669</v>
      </c>
      <c r="C976" s="7" t="s">
        <v>675</v>
      </c>
      <c r="D976" s="9" t="s">
        <v>662</v>
      </c>
      <c r="E976" s="43" t="s">
        <v>686</v>
      </c>
      <c r="F976" s="11">
        <v>618.29999999999995</v>
      </c>
      <c r="G976" s="11">
        <f>F976*3319+(F976*3319*4.6/100)+50000</f>
        <v>2196536.0342000001</v>
      </c>
      <c r="H976" s="6">
        <v>0</v>
      </c>
      <c r="I976" s="6">
        <v>0</v>
      </c>
      <c r="J976" s="11">
        <f t="shared" si="23"/>
        <v>2196536.0342000001</v>
      </c>
    </row>
    <row r="977" spans="1:10" ht="18.75">
      <c r="A977" s="46"/>
      <c r="B977" s="7" t="s">
        <v>671</v>
      </c>
      <c r="C977" s="7"/>
      <c r="D977" s="9" t="s">
        <v>662</v>
      </c>
      <c r="E977" s="43"/>
      <c r="F977" s="11">
        <v>997.5</v>
      </c>
      <c r="G977" s="11">
        <f>F977*4320+(F977*4320*4.6/100)+50000</f>
        <v>4557423.2</v>
      </c>
      <c r="H977" s="6"/>
      <c r="I977" s="6"/>
      <c r="J977" s="11">
        <f t="shared" si="23"/>
        <v>4557423.2</v>
      </c>
    </row>
    <row r="978" spans="1:10" ht="18.75">
      <c r="A978" s="44" t="s">
        <v>604</v>
      </c>
      <c r="B978" s="7" t="s">
        <v>669</v>
      </c>
      <c r="C978" s="7" t="s">
        <v>675</v>
      </c>
      <c r="D978" s="9" t="s">
        <v>662</v>
      </c>
      <c r="E978" s="43" t="s">
        <v>686</v>
      </c>
      <c r="F978" s="11">
        <v>618.29999999999995</v>
      </c>
      <c r="G978" s="11">
        <f>F978*3319+(F978*3319*4.6/100)+50000</f>
        <v>2196536.0342000001</v>
      </c>
      <c r="H978" s="6">
        <v>0</v>
      </c>
      <c r="I978" s="6">
        <v>0</v>
      </c>
      <c r="J978" s="11">
        <f t="shared" si="23"/>
        <v>2196536.0342000001</v>
      </c>
    </row>
    <row r="979" spans="1:10" ht="18.75">
      <c r="A979" s="46"/>
      <c r="B979" s="7" t="s">
        <v>671</v>
      </c>
      <c r="C979" s="7"/>
      <c r="D979" s="9" t="s">
        <v>662</v>
      </c>
      <c r="E979" s="43"/>
      <c r="F979" s="11">
        <v>1097.5</v>
      </c>
      <c r="G979" s="11">
        <f>F979*4320+(F979*4320*4.6/100)+50000</f>
        <v>5009295.2</v>
      </c>
      <c r="H979" s="6"/>
      <c r="I979" s="6"/>
      <c r="J979" s="11">
        <f t="shared" si="23"/>
        <v>5009295.2</v>
      </c>
    </row>
    <row r="980" spans="1:10" ht="18.75">
      <c r="A980" s="44" t="s">
        <v>605</v>
      </c>
      <c r="B980" s="7" t="s">
        <v>669</v>
      </c>
      <c r="C980" s="7" t="s">
        <v>675</v>
      </c>
      <c r="D980" s="9" t="s">
        <v>662</v>
      </c>
      <c r="E980" s="43" t="s">
        <v>686</v>
      </c>
      <c r="F980" s="11">
        <v>1095.3</v>
      </c>
      <c r="G980" s="11">
        <f>F980*3319+(F980*3319*4.6/100)+50000</f>
        <v>3852524.5321999998</v>
      </c>
      <c r="H980" s="6">
        <v>0</v>
      </c>
      <c r="I980" s="6">
        <v>0</v>
      </c>
      <c r="J980" s="11">
        <f t="shared" si="23"/>
        <v>3852524.5321999998</v>
      </c>
    </row>
    <row r="981" spans="1:10" ht="18.75">
      <c r="A981" s="46"/>
      <c r="B981" s="7" t="s">
        <v>671</v>
      </c>
      <c r="C981" s="7"/>
      <c r="D981" s="9" t="s">
        <v>662</v>
      </c>
      <c r="E981" s="43"/>
      <c r="F981" s="11">
        <v>3830.3</v>
      </c>
      <c r="G981" s="11">
        <f>F981*4320+(F981*4320*4.6/100)+50000</f>
        <v>17358053.215999998</v>
      </c>
      <c r="H981" s="6"/>
      <c r="I981" s="6"/>
      <c r="J981" s="11">
        <f t="shared" si="23"/>
        <v>17358053.215999998</v>
      </c>
    </row>
    <row r="982" spans="1:10" ht="18.75">
      <c r="A982" s="44" t="s">
        <v>606</v>
      </c>
      <c r="B982" s="7" t="s">
        <v>669</v>
      </c>
      <c r="C982" s="7" t="s">
        <v>675</v>
      </c>
      <c r="D982" s="9" t="s">
        <v>662</v>
      </c>
      <c r="E982" s="43" t="s">
        <v>686</v>
      </c>
      <c r="F982" s="11">
        <v>1170</v>
      </c>
      <c r="G982" s="11">
        <f>F982*3319+(F982*3319*4.6/100)+50000</f>
        <v>4111858.58</v>
      </c>
      <c r="H982" s="6">
        <v>0</v>
      </c>
      <c r="I982" s="6">
        <v>0</v>
      </c>
      <c r="J982" s="11">
        <f t="shared" si="23"/>
        <v>4111858.58</v>
      </c>
    </row>
    <row r="983" spans="1:10" ht="18.75">
      <c r="A983" s="46"/>
      <c r="B983" s="7" t="s">
        <v>671</v>
      </c>
      <c r="C983" s="7"/>
      <c r="D983" s="9" t="s">
        <v>662</v>
      </c>
      <c r="E983" s="43"/>
      <c r="F983" s="11">
        <v>4371</v>
      </c>
      <c r="G983" s="11">
        <f>F983*4320+(F983*4320*4.6/100)+50000</f>
        <v>19801325.120000001</v>
      </c>
      <c r="H983" s="6"/>
      <c r="I983" s="6"/>
      <c r="J983" s="11">
        <f t="shared" si="23"/>
        <v>19801325.120000001</v>
      </c>
    </row>
    <row r="984" spans="1:10" ht="18.75">
      <c r="A984" s="44" t="s">
        <v>607</v>
      </c>
      <c r="B984" s="7" t="s">
        <v>669</v>
      </c>
      <c r="C984" s="7" t="s">
        <v>670</v>
      </c>
      <c r="D984" s="9" t="s">
        <v>662</v>
      </c>
      <c r="E984" s="43" t="s">
        <v>686</v>
      </c>
      <c r="F984" s="11">
        <v>771</v>
      </c>
      <c r="G984" s="11">
        <f>F984*4780+(F984*4780*4.6/100)+50000</f>
        <v>3904907.48</v>
      </c>
      <c r="H984" s="6">
        <v>0</v>
      </c>
      <c r="I984" s="6">
        <v>0</v>
      </c>
      <c r="J984" s="11">
        <f t="shared" si="23"/>
        <v>3904907.48</v>
      </c>
    </row>
    <row r="985" spans="1:10" ht="18.75">
      <c r="A985" s="46"/>
      <c r="B985" s="7" t="s">
        <v>671</v>
      </c>
      <c r="C985" s="7"/>
      <c r="D985" s="9" t="s">
        <v>662</v>
      </c>
      <c r="E985" s="43"/>
      <c r="F985" s="11">
        <v>1141</v>
      </c>
      <c r="G985" s="11">
        <f>F985*4320+(F985*4320*4.6/100)+50000</f>
        <v>5205859.5199999996</v>
      </c>
      <c r="H985" s="6"/>
      <c r="I985" s="6"/>
      <c r="J985" s="11">
        <f t="shared" si="23"/>
        <v>5205859.5199999996</v>
      </c>
    </row>
    <row r="986" spans="1:10" ht="18.75">
      <c r="A986" s="44" t="s">
        <v>608</v>
      </c>
      <c r="B986" s="7" t="s">
        <v>669</v>
      </c>
      <c r="C986" s="7" t="s">
        <v>670</v>
      </c>
      <c r="D986" s="9" t="s">
        <v>662</v>
      </c>
      <c r="E986" s="43" t="s">
        <v>686</v>
      </c>
      <c r="F986" s="11">
        <v>771</v>
      </c>
      <c r="G986" s="11">
        <f>F986*4780+(F986*4780*4.6/100)+50000</f>
        <v>3904907.48</v>
      </c>
      <c r="H986" s="6">
        <v>0</v>
      </c>
      <c r="I986" s="6">
        <v>0</v>
      </c>
      <c r="J986" s="11">
        <f t="shared" si="23"/>
        <v>3904907.48</v>
      </c>
    </row>
    <row r="987" spans="1:10" ht="18.75">
      <c r="A987" s="46"/>
      <c r="B987" s="7" t="s">
        <v>671</v>
      </c>
      <c r="C987" s="7"/>
      <c r="D987" s="9" t="s">
        <v>662</v>
      </c>
      <c r="E987" s="43"/>
      <c r="F987" s="11">
        <v>1395</v>
      </c>
      <c r="G987" s="11">
        <f>F987*4320+(F987*4320*4.6/100)+50000</f>
        <v>6353614.4000000004</v>
      </c>
      <c r="H987" s="6"/>
      <c r="I987" s="6"/>
      <c r="J987" s="11">
        <f t="shared" si="23"/>
        <v>6353614.4000000004</v>
      </c>
    </row>
    <row r="988" spans="1:10" ht="18.75">
      <c r="A988" s="44" t="s">
        <v>609</v>
      </c>
      <c r="B988" s="7" t="s">
        <v>669</v>
      </c>
      <c r="C988" s="7" t="s">
        <v>670</v>
      </c>
      <c r="D988" s="9" t="s">
        <v>662</v>
      </c>
      <c r="E988" s="43" t="s">
        <v>686</v>
      </c>
      <c r="F988" s="11">
        <v>771</v>
      </c>
      <c r="G988" s="11">
        <f>F988*4780+(F988*4780*4.6/100)+50000</f>
        <v>3904907.48</v>
      </c>
      <c r="H988" s="6">
        <v>0</v>
      </c>
      <c r="I988" s="6">
        <v>0</v>
      </c>
      <c r="J988" s="11">
        <f t="shared" si="23"/>
        <v>3904907.48</v>
      </c>
    </row>
    <row r="989" spans="1:10" ht="18.75">
      <c r="A989" s="46"/>
      <c r="B989" s="7" t="s">
        <v>671</v>
      </c>
      <c r="C989" s="7"/>
      <c r="D989" s="9" t="s">
        <v>662</v>
      </c>
      <c r="E989" s="43"/>
      <c r="F989" s="11">
        <v>1395</v>
      </c>
      <c r="G989" s="11">
        <f>F989*4320+(F989*4320*4.6/100)+50000</f>
        <v>6353614.4000000004</v>
      </c>
      <c r="H989" s="6"/>
      <c r="I989" s="6"/>
      <c r="J989" s="11">
        <f t="shared" si="23"/>
        <v>6353614.4000000004</v>
      </c>
    </row>
    <row r="990" spans="1:10" ht="18.75">
      <c r="A990" s="44" t="s">
        <v>610</v>
      </c>
      <c r="B990" s="7" t="s">
        <v>669</v>
      </c>
      <c r="C990" s="7" t="s">
        <v>670</v>
      </c>
      <c r="D990" s="9" t="s">
        <v>662</v>
      </c>
      <c r="E990" s="43" t="s">
        <v>686</v>
      </c>
      <c r="F990" s="11">
        <v>325</v>
      </c>
      <c r="G990" s="11">
        <f>F990*4780+(F990*4780*4.6/100)+50000</f>
        <v>1674961</v>
      </c>
      <c r="H990" s="6">
        <v>0</v>
      </c>
      <c r="I990" s="6">
        <v>0</v>
      </c>
      <c r="J990" s="11">
        <f t="shared" si="23"/>
        <v>1674961</v>
      </c>
    </row>
    <row r="991" spans="1:10" ht="18.75">
      <c r="A991" s="46"/>
      <c r="B991" s="7" t="s">
        <v>671</v>
      </c>
      <c r="C991" s="7"/>
      <c r="D991" s="9" t="s">
        <v>662</v>
      </c>
      <c r="E991" s="43"/>
      <c r="F991" s="11">
        <v>493</v>
      </c>
      <c r="G991" s="11">
        <f>F991*4320+(F991*4320*4.6/100)+50000</f>
        <v>2277728.96</v>
      </c>
      <c r="H991" s="6"/>
      <c r="I991" s="6"/>
      <c r="J991" s="11">
        <f t="shared" si="23"/>
        <v>2277728.96</v>
      </c>
    </row>
    <row r="992" spans="1:10" ht="18.75">
      <c r="A992" s="44" t="s">
        <v>611</v>
      </c>
      <c r="B992" s="7" t="s">
        <v>669</v>
      </c>
      <c r="C992" s="7" t="s">
        <v>670</v>
      </c>
      <c r="D992" s="9" t="s">
        <v>662</v>
      </c>
      <c r="E992" s="43" t="s">
        <v>686</v>
      </c>
      <c r="F992" s="11">
        <v>680.2</v>
      </c>
      <c r="G992" s="11">
        <f>F992*4780+(F992*4780*4.6/100)+50000</f>
        <v>3450918.3760000002</v>
      </c>
      <c r="H992" s="6">
        <v>0</v>
      </c>
      <c r="I992" s="6">
        <v>0</v>
      </c>
      <c r="J992" s="11">
        <f t="shared" si="23"/>
        <v>3450918.3760000002</v>
      </c>
    </row>
    <row r="993" spans="1:10" ht="18.75">
      <c r="A993" s="46"/>
      <c r="B993" s="7" t="s">
        <v>671</v>
      </c>
      <c r="C993" s="7"/>
      <c r="D993" s="9" t="s">
        <v>662</v>
      </c>
      <c r="E993" s="43"/>
      <c r="F993" s="11">
        <v>1342.45</v>
      </c>
      <c r="G993" s="11">
        <f>F993*4320+(F993*4320*4.6/100)+50000</f>
        <v>6116155.6639999999</v>
      </c>
      <c r="H993" s="6"/>
      <c r="I993" s="6"/>
      <c r="J993" s="11">
        <f t="shared" si="23"/>
        <v>6116155.6639999999</v>
      </c>
    </row>
    <row r="994" spans="1:10" ht="18.75">
      <c r="A994" s="44" t="s">
        <v>612</v>
      </c>
      <c r="B994" s="7" t="s">
        <v>669</v>
      </c>
      <c r="C994" s="7" t="s">
        <v>675</v>
      </c>
      <c r="D994" s="9" t="s">
        <v>662</v>
      </c>
      <c r="E994" s="43" t="s">
        <v>686</v>
      </c>
      <c r="F994" s="11">
        <v>884</v>
      </c>
      <c r="G994" s="11">
        <f>F994*3319+(F994*3319*4.6/100)+50000</f>
        <v>3118959.8160000001</v>
      </c>
      <c r="H994" s="6">
        <v>0</v>
      </c>
      <c r="I994" s="6">
        <v>0</v>
      </c>
      <c r="J994" s="11">
        <f t="shared" si="23"/>
        <v>3118959.8160000001</v>
      </c>
    </row>
    <row r="995" spans="1:10" ht="18.75">
      <c r="A995" s="46"/>
      <c r="B995" s="7" t="s">
        <v>671</v>
      </c>
      <c r="C995" s="7"/>
      <c r="D995" s="9" t="s">
        <v>662</v>
      </c>
      <c r="E995" s="43"/>
      <c r="F995" s="11">
        <v>2754</v>
      </c>
      <c r="G995" s="11">
        <f>F995*4320+(F995*4320*4.6/100)+50000</f>
        <v>12494554.879999999</v>
      </c>
      <c r="H995" s="6"/>
      <c r="I995" s="6"/>
      <c r="J995" s="11">
        <f t="shared" si="23"/>
        <v>12494554.879999999</v>
      </c>
    </row>
    <row r="996" spans="1:10" ht="18.75">
      <c r="A996" s="44" t="s">
        <v>613</v>
      </c>
      <c r="B996" s="7" t="s">
        <v>669</v>
      </c>
      <c r="C996" s="7" t="s">
        <v>675</v>
      </c>
      <c r="D996" s="9" t="s">
        <v>662</v>
      </c>
      <c r="E996" s="43" t="s">
        <v>686</v>
      </c>
      <c r="F996" s="11">
        <v>1025.6400000000001</v>
      </c>
      <c r="G996" s="11">
        <f>F996*3319+(F996*3319*4.6/100)+50000</f>
        <v>3610687.7213600003</v>
      </c>
      <c r="H996" s="6">
        <v>0</v>
      </c>
      <c r="I996" s="6">
        <v>0</v>
      </c>
      <c r="J996" s="11">
        <f t="shared" si="23"/>
        <v>3610687.7213600003</v>
      </c>
    </row>
    <row r="997" spans="1:10" ht="18.75">
      <c r="A997" s="46"/>
      <c r="B997" s="7" t="s">
        <v>671</v>
      </c>
      <c r="C997" s="7"/>
      <c r="D997" s="9" t="s">
        <v>662</v>
      </c>
      <c r="E997" s="43"/>
      <c r="F997" s="11">
        <v>1876.21</v>
      </c>
      <c r="G997" s="11">
        <f>F997*4320+(F997*4320*4.6/100)+50000</f>
        <v>8528067.6512000002</v>
      </c>
      <c r="H997" s="6"/>
      <c r="I997" s="6"/>
      <c r="J997" s="11">
        <f t="shared" si="23"/>
        <v>8528067.6512000002</v>
      </c>
    </row>
    <row r="998" spans="1:10" ht="18.75">
      <c r="A998" s="44" t="s">
        <v>614</v>
      </c>
      <c r="B998" s="7" t="s">
        <v>669</v>
      </c>
      <c r="C998" s="7" t="s">
        <v>675</v>
      </c>
      <c r="D998" s="9" t="s">
        <v>662</v>
      </c>
      <c r="E998" s="43" t="s">
        <v>686</v>
      </c>
      <c r="F998" s="11">
        <v>703</v>
      </c>
      <c r="G998" s="11">
        <f>F998*3319+(F998*3319*4.6/100)+50000</f>
        <v>2490586.8220000002</v>
      </c>
      <c r="H998" s="6">
        <v>0</v>
      </c>
      <c r="I998" s="6">
        <v>0</v>
      </c>
      <c r="J998" s="11">
        <f t="shared" si="23"/>
        <v>2490586.8220000002</v>
      </c>
    </row>
    <row r="999" spans="1:10" ht="18.75">
      <c r="A999" s="46"/>
      <c r="B999" s="7" t="s">
        <v>671</v>
      </c>
      <c r="C999" s="7"/>
      <c r="D999" s="9" t="s">
        <v>662</v>
      </c>
      <c r="E999" s="43"/>
      <c r="F999" s="11">
        <v>1408.57</v>
      </c>
      <c r="G999" s="11">
        <f>F999*4320+(F999*4320*4.6/100)+50000</f>
        <v>6414933.430399999</v>
      </c>
      <c r="H999" s="6"/>
      <c r="I999" s="6"/>
      <c r="J999" s="11">
        <f t="shared" si="23"/>
        <v>6414933.430399999</v>
      </c>
    </row>
    <row r="1000" spans="1:10" ht="18.75">
      <c r="A1000" s="21" t="s">
        <v>615</v>
      </c>
      <c r="B1000" s="7" t="s">
        <v>671</v>
      </c>
      <c r="C1000" s="7"/>
      <c r="D1000" s="9" t="s">
        <v>662</v>
      </c>
      <c r="E1000" s="24" t="s">
        <v>686</v>
      </c>
      <c r="F1000" s="11">
        <v>1408.57</v>
      </c>
      <c r="G1000" s="11">
        <f>F1000*4320+(F1000*4320*4.6/100)+50000</f>
        <v>6414933.430399999</v>
      </c>
      <c r="H1000" s="6">
        <v>0</v>
      </c>
      <c r="I1000" s="6">
        <v>0</v>
      </c>
      <c r="J1000" s="11">
        <f t="shared" si="23"/>
        <v>6414933.430399999</v>
      </c>
    </row>
    <row r="1001" spans="1:10" ht="18.75">
      <c r="A1001" s="3" t="s">
        <v>616</v>
      </c>
      <c r="B1001" s="2">
        <f>COUNTA(B1002:B1017)</f>
        <v>16</v>
      </c>
      <c r="C1001" s="13"/>
      <c r="D1001" s="14"/>
      <c r="E1001" s="25"/>
      <c r="F1001" s="15"/>
      <c r="G1001" s="15">
        <f>SUM(G1002:G1017)</f>
        <v>35605434.091399997</v>
      </c>
      <c r="H1001" s="5">
        <v>0</v>
      </c>
      <c r="I1001" s="5">
        <v>0</v>
      </c>
      <c r="J1001" s="18">
        <f>SUM(J1002:J1017)</f>
        <v>35605434.091399997</v>
      </c>
    </row>
    <row r="1002" spans="1:10" ht="18.75">
      <c r="A1002" s="44" t="s">
        <v>617</v>
      </c>
      <c r="B1002" s="7" t="s">
        <v>669</v>
      </c>
      <c r="C1002" s="7" t="s">
        <v>670</v>
      </c>
      <c r="D1002" s="9" t="s">
        <v>662</v>
      </c>
      <c r="E1002" s="43" t="s">
        <v>686</v>
      </c>
      <c r="F1002" s="11">
        <v>554.4</v>
      </c>
      <c r="G1002" s="11">
        <f>F1002*4780+(F1002*4780*4.6/100)+50000</f>
        <v>2821933.4720000001</v>
      </c>
      <c r="H1002" s="6">
        <v>0</v>
      </c>
      <c r="I1002" s="6">
        <v>0</v>
      </c>
      <c r="J1002" s="11">
        <f t="shared" ref="J1002:J1063" si="24">G1002</f>
        <v>2821933.4720000001</v>
      </c>
    </row>
    <row r="1003" spans="1:10" ht="18.75">
      <c r="A1003" s="46"/>
      <c r="B1003" s="7" t="s">
        <v>671</v>
      </c>
      <c r="C1003" s="7"/>
      <c r="D1003" s="9" t="s">
        <v>662</v>
      </c>
      <c r="E1003" s="43"/>
      <c r="F1003" s="11">
        <v>284.39999999999998</v>
      </c>
      <c r="G1003" s="11">
        <f>F1003*4320+(F1003*4320*4.6/100)+50000</f>
        <v>1335123.9680000001</v>
      </c>
      <c r="H1003" s="6"/>
      <c r="I1003" s="6"/>
      <c r="J1003" s="11">
        <f t="shared" si="24"/>
        <v>1335123.9680000001</v>
      </c>
    </row>
    <row r="1004" spans="1:10" ht="18.75">
      <c r="A1004" s="44" t="s">
        <v>618</v>
      </c>
      <c r="B1004" s="7" t="s">
        <v>669</v>
      </c>
      <c r="C1004" s="7" t="s">
        <v>670</v>
      </c>
      <c r="D1004" s="9" t="s">
        <v>662</v>
      </c>
      <c r="E1004" s="43" t="s">
        <v>686</v>
      </c>
      <c r="F1004" s="11">
        <v>295.04000000000002</v>
      </c>
      <c r="G1004" s="11">
        <f>F1004*4780+(F1004*4780*4.6/100)+50000</f>
        <v>1525164.5952000001</v>
      </c>
      <c r="H1004" s="6">
        <v>0</v>
      </c>
      <c r="I1004" s="6">
        <v>0</v>
      </c>
      <c r="J1004" s="11">
        <f t="shared" si="24"/>
        <v>1525164.5952000001</v>
      </c>
    </row>
    <row r="1005" spans="1:10" ht="18.75">
      <c r="A1005" s="46"/>
      <c r="B1005" s="7" t="s">
        <v>671</v>
      </c>
      <c r="C1005" s="7"/>
      <c r="D1005" s="9" t="s">
        <v>662</v>
      </c>
      <c r="E1005" s="43"/>
      <c r="F1005" s="11">
        <v>152</v>
      </c>
      <c r="G1005" s="11">
        <f>F1005*4320+(F1005*4320*4.6/100)+50000</f>
        <v>736845.44</v>
      </c>
      <c r="H1005" s="6"/>
      <c r="I1005" s="6"/>
      <c r="J1005" s="11">
        <f t="shared" si="24"/>
        <v>736845.44</v>
      </c>
    </row>
    <row r="1006" spans="1:10" ht="18.75">
      <c r="A1006" s="44" t="s">
        <v>619</v>
      </c>
      <c r="B1006" s="7" t="s">
        <v>669</v>
      </c>
      <c r="C1006" s="7" t="s">
        <v>670</v>
      </c>
      <c r="D1006" s="9" t="s">
        <v>662</v>
      </c>
      <c r="E1006" s="43" t="s">
        <v>686</v>
      </c>
      <c r="F1006" s="11">
        <v>505.7</v>
      </c>
      <c r="G1006" s="11">
        <f>F1006*4780+(F1006*4780*4.6/100)+50000</f>
        <v>2578439.3160000001</v>
      </c>
      <c r="H1006" s="6">
        <v>0</v>
      </c>
      <c r="I1006" s="6">
        <v>0</v>
      </c>
      <c r="J1006" s="11">
        <f t="shared" si="24"/>
        <v>2578439.3160000001</v>
      </c>
    </row>
    <row r="1007" spans="1:10" ht="18.75">
      <c r="A1007" s="46"/>
      <c r="B1007" s="7" t="s">
        <v>671</v>
      </c>
      <c r="C1007" s="7"/>
      <c r="D1007" s="9" t="s">
        <v>662</v>
      </c>
      <c r="E1007" s="43"/>
      <c r="F1007" s="11">
        <v>232.32</v>
      </c>
      <c r="G1007" s="11">
        <f>F1007*4320+(F1007*4320*4.6/100)+50000</f>
        <v>1099789.0304</v>
      </c>
      <c r="H1007" s="6"/>
      <c r="I1007" s="6"/>
      <c r="J1007" s="11">
        <f t="shared" si="24"/>
        <v>1099789.0304</v>
      </c>
    </row>
    <row r="1008" spans="1:10" ht="18.75">
      <c r="A1008" s="44" t="s">
        <v>620</v>
      </c>
      <c r="B1008" s="7" t="s">
        <v>672</v>
      </c>
      <c r="C1008" s="7"/>
      <c r="D1008" s="9" t="s">
        <v>662</v>
      </c>
      <c r="E1008" s="43" t="s">
        <v>686</v>
      </c>
      <c r="F1008" s="11">
        <v>479.7</v>
      </c>
      <c r="G1008" s="11">
        <f>F1008*3105+(F1008*3105*4.6/100)+50000</f>
        <v>1607984.051</v>
      </c>
      <c r="H1008" s="6">
        <v>0</v>
      </c>
      <c r="I1008" s="6">
        <v>0</v>
      </c>
      <c r="J1008" s="11">
        <f t="shared" si="24"/>
        <v>1607984.051</v>
      </c>
    </row>
    <row r="1009" spans="1:10" ht="18.75">
      <c r="A1009" s="46"/>
      <c r="B1009" s="7" t="s">
        <v>673</v>
      </c>
      <c r="C1009" s="7"/>
      <c r="D1009" s="9" t="s">
        <v>662</v>
      </c>
      <c r="E1009" s="43"/>
      <c r="F1009" s="12"/>
      <c r="G1009" s="11">
        <v>3000000</v>
      </c>
      <c r="H1009" s="6"/>
      <c r="I1009" s="6"/>
      <c r="J1009" s="11">
        <f t="shared" si="24"/>
        <v>3000000</v>
      </c>
    </row>
    <row r="1010" spans="1:10" ht="18.75">
      <c r="A1010" s="44" t="s">
        <v>621</v>
      </c>
      <c r="B1010" s="7" t="s">
        <v>669</v>
      </c>
      <c r="C1010" s="7" t="s">
        <v>670</v>
      </c>
      <c r="D1010" s="9" t="s">
        <v>662</v>
      </c>
      <c r="E1010" s="43" t="s">
        <v>686</v>
      </c>
      <c r="F1010" s="11">
        <v>393.1</v>
      </c>
      <c r="G1010" s="11">
        <f>F1010*4780+(F1010*4780*4.6/100)+50000</f>
        <v>2015452.828</v>
      </c>
      <c r="H1010" s="6">
        <v>0</v>
      </c>
      <c r="I1010" s="6">
        <v>0</v>
      </c>
      <c r="J1010" s="11">
        <f t="shared" si="24"/>
        <v>2015452.828</v>
      </c>
    </row>
    <row r="1011" spans="1:10" ht="18.75">
      <c r="A1011" s="46"/>
      <c r="B1011" s="7" t="s">
        <v>671</v>
      </c>
      <c r="C1011" s="7"/>
      <c r="D1011" s="9" t="s">
        <v>662</v>
      </c>
      <c r="E1011" s="43"/>
      <c r="F1011" s="11">
        <v>480</v>
      </c>
      <c r="G1011" s="11">
        <f>F1011*4320+(F1011*4320*4.6/100)+50000</f>
        <v>2218985.6</v>
      </c>
      <c r="H1011" s="6"/>
      <c r="I1011" s="6"/>
      <c r="J1011" s="11">
        <f t="shared" si="24"/>
        <v>2218985.6</v>
      </c>
    </row>
    <row r="1012" spans="1:10" ht="18.75">
      <c r="A1012" s="44" t="s">
        <v>622</v>
      </c>
      <c r="B1012" s="7" t="s">
        <v>669</v>
      </c>
      <c r="C1012" s="7" t="s">
        <v>670</v>
      </c>
      <c r="D1012" s="9" t="s">
        <v>662</v>
      </c>
      <c r="E1012" s="43" t="s">
        <v>686</v>
      </c>
      <c r="F1012" s="11">
        <v>686.78</v>
      </c>
      <c r="G1012" s="11">
        <f>F1012*4780+(F1012*4780*4.6/100)+50000</f>
        <v>3483817.5863999999</v>
      </c>
      <c r="H1012" s="6">
        <v>0</v>
      </c>
      <c r="I1012" s="6">
        <v>0</v>
      </c>
      <c r="J1012" s="11">
        <f t="shared" si="24"/>
        <v>3483817.5863999999</v>
      </c>
    </row>
    <row r="1013" spans="1:10" ht="18.75">
      <c r="A1013" s="46"/>
      <c r="B1013" s="7" t="s">
        <v>671</v>
      </c>
      <c r="C1013" s="7"/>
      <c r="D1013" s="9" t="s">
        <v>662</v>
      </c>
      <c r="E1013" s="43"/>
      <c r="F1013" s="11">
        <v>370</v>
      </c>
      <c r="G1013" s="11">
        <f>F1013*4320+(F1013*4320*4.6/100)+50000</f>
        <v>1721926.4</v>
      </c>
      <c r="H1013" s="6"/>
      <c r="I1013" s="6"/>
      <c r="J1013" s="11">
        <f t="shared" si="24"/>
        <v>1721926.4</v>
      </c>
    </row>
    <row r="1014" spans="1:10" ht="18.75">
      <c r="A1014" s="44" t="s">
        <v>623</v>
      </c>
      <c r="B1014" s="7" t="s">
        <v>669</v>
      </c>
      <c r="C1014" s="7" t="s">
        <v>670</v>
      </c>
      <c r="D1014" s="9" t="s">
        <v>662</v>
      </c>
      <c r="E1014" s="43" t="s">
        <v>686</v>
      </c>
      <c r="F1014" s="11">
        <v>625</v>
      </c>
      <c r="G1014" s="11">
        <f>F1014*4780+(F1014*4780*4.6/100)+50000</f>
        <v>3174925</v>
      </c>
      <c r="H1014" s="6">
        <v>0</v>
      </c>
      <c r="I1014" s="6">
        <v>0</v>
      </c>
      <c r="J1014" s="11">
        <f t="shared" si="24"/>
        <v>3174925</v>
      </c>
    </row>
    <row r="1015" spans="1:10" ht="18.75">
      <c r="A1015" s="46"/>
      <c r="B1015" s="7" t="s">
        <v>671</v>
      </c>
      <c r="C1015" s="7"/>
      <c r="D1015" s="9" t="s">
        <v>662</v>
      </c>
      <c r="E1015" s="43"/>
      <c r="F1015" s="11">
        <v>770</v>
      </c>
      <c r="G1015" s="11">
        <f>F1015*4320+(F1015*4320*4.6/100)+50000</f>
        <v>3529414.4</v>
      </c>
      <c r="H1015" s="6"/>
      <c r="I1015" s="6"/>
      <c r="J1015" s="11">
        <f t="shared" si="24"/>
        <v>3529414.4</v>
      </c>
    </row>
    <row r="1016" spans="1:10" ht="18.75">
      <c r="A1016" s="44" t="s">
        <v>624</v>
      </c>
      <c r="B1016" s="7" t="s">
        <v>669</v>
      </c>
      <c r="C1016" s="7" t="s">
        <v>670</v>
      </c>
      <c r="D1016" s="9" t="s">
        <v>662</v>
      </c>
      <c r="E1016" s="43" t="s">
        <v>686</v>
      </c>
      <c r="F1016" s="11">
        <v>632.87</v>
      </c>
      <c r="G1016" s="11">
        <f>F1016*4780+(F1016*4780*4.6/100)+50000</f>
        <v>3214274.0556000001</v>
      </c>
      <c r="H1016" s="6">
        <v>0</v>
      </c>
      <c r="I1016" s="6">
        <v>0</v>
      </c>
      <c r="J1016" s="11">
        <f t="shared" si="24"/>
        <v>3214274.0556000001</v>
      </c>
    </row>
    <row r="1017" spans="1:10" ht="18.75">
      <c r="A1017" s="46"/>
      <c r="B1017" s="7" t="s">
        <v>671</v>
      </c>
      <c r="C1017" s="7"/>
      <c r="D1017" s="9" t="s">
        <v>662</v>
      </c>
      <c r="E1017" s="43"/>
      <c r="F1017" s="11">
        <v>330.04</v>
      </c>
      <c r="G1017" s="11">
        <f>F1017*4320+(F1017*4320*4.6/100)+50000</f>
        <v>1541358.3488</v>
      </c>
      <c r="H1017" s="6"/>
      <c r="I1017" s="6"/>
      <c r="J1017" s="11">
        <f t="shared" si="24"/>
        <v>1541358.3488</v>
      </c>
    </row>
    <row r="1018" spans="1:10" ht="18.75">
      <c r="A1018" s="3" t="s">
        <v>625</v>
      </c>
      <c r="B1018" s="2">
        <f>COUNTA(B1019:B1063)</f>
        <v>45</v>
      </c>
      <c r="C1018" s="13"/>
      <c r="D1018" s="14"/>
      <c r="E1018" s="25"/>
      <c r="F1018" s="15"/>
      <c r="G1018" s="15">
        <f>SUM(G1019:G1063)</f>
        <v>139481244.61300007</v>
      </c>
      <c r="H1018" s="5">
        <v>0</v>
      </c>
      <c r="I1018" s="5">
        <v>0</v>
      </c>
      <c r="J1018" s="18">
        <f>SUM(J1019:J1063)</f>
        <v>139481244.61300007</v>
      </c>
    </row>
    <row r="1019" spans="1:10" ht="18.75">
      <c r="A1019" s="44" t="s">
        <v>626</v>
      </c>
      <c r="B1019" s="7" t="s">
        <v>669</v>
      </c>
      <c r="C1019" s="7" t="s">
        <v>675</v>
      </c>
      <c r="D1019" s="9" t="s">
        <v>662</v>
      </c>
      <c r="E1019" s="43" t="s">
        <v>686</v>
      </c>
      <c r="F1019" s="11">
        <v>480</v>
      </c>
      <c r="G1019" s="11">
        <f>F1019*3319+(F1019*3319*4.6/100)+50000</f>
        <v>1716403.52</v>
      </c>
      <c r="H1019" s="6">
        <v>0</v>
      </c>
      <c r="I1019" s="6">
        <v>0</v>
      </c>
      <c r="J1019" s="11">
        <f t="shared" si="24"/>
        <v>1716403.52</v>
      </c>
    </row>
    <row r="1020" spans="1:10" ht="18.75">
      <c r="A1020" s="46"/>
      <c r="B1020" s="7" t="s">
        <v>671</v>
      </c>
      <c r="C1020" s="7"/>
      <c r="D1020" s="9" t="s">
        <v>662</v>
      </c>
      <c r="E1020" s="43"/>
      <c r="F1020" s="11">
        <v>624</v>
      </c>
      <c r="G1020" s="11">
        <f>F1020*4320+(F1020*4320*4.6/100)+50000</f>
        <v>2869681.28</v>
      </c>
      <c r="H1020" s="6"/>
      <c r="I1020" s="6"/>
      <c r="J1020" s="11">
        <f t="shared" si="24"/>
        <v>2869681.28</v>
      </c>
    </row>
    <row r="1021" spans="1:10" ht="18.75">
      <c r="A1021" s="44" t="s">
        <v>627</v>
      </c>
      <c r="B1021" s="7" t="s">
        <v>672</v>
      </c>
      <c r="C1021" s="7"/>
      <c r="D1021" s="9" t="s">
        <v>662</v>
      </c>
      <c r="E1021" s="43" t="s">
        <v>686</v>
      </c>
      <c r="F1021" s="11">
        <v>390</v>
      </c>
      <c r="G1021" s="11">
        <f>F1021*3105+(F1021*3105*4.6/100)+50000</f>
        <v>1316653.7</v>
      </c>
      <c r="H1021" s="6">
        <v>0</v>
      </c>
      <c r="I1021" s="6">
        <v>0</v>
      </c>
      <c r="J1021" s="11">
        <f t="shared" si="24"/>
        <v>1316653.7</v>
      </c>
    </row>
    <row r="1022" spans="1:10" ht="18.75">
      <c r="A1022" s="46"/>
      <c r="B1022" s="7" t="s">
        <v>673</v>
      </c>
      <c r="C1022" s="7"/>
      <c r="D1022" s="9" t="s">
        <v>662</v>
      </c>
      <c r="E1022" s="43"/>
      <c r="F1022" s="12"/>
      <c r="G1022" s="11">
        <v>3000000</v>
      </c>
      <c r="H1022" s="6"/>
      <c r="I1022" s="6"/>
      <c r="J1022" s="11">
        <f t="shared" si="24"/>
        <v>3000000</v>
      </c>
    </row>
    <row r="1023" spans="1:10" ht="18.75">
      <c r="A1023" s="44" t="s">
        <v>628</v>
      </c>
      <c r="B1023" s="7" t="s">
        <v>669</v>
      </c>
      <c r="C1023" s="7" t="s">
        <v>675</v>
      </c>
      <c r="D1023" s="9" t="s">
        <v>662</v>
      </c>
      <c r="E1023" s="43" t="s">
        <v>686</v>
      </c>
      <c r="F1023" s="11">
        <v>468</v>
      </c>
      <c r="G1023" s="11">
        <f>F1023*3319+(F1023*3319*4.6/100)+50000</f>
        <v>1674743.432</v>
      </c>
      <c r="H1023" s="6">
        <v>0</v>
      </c>
      <c r="I1023" s="6">
        <v>0</v>
      </c>
      <c r="J1023" s="11">
        <f t="shared" si="24"/>
        <v>1674743.432</v>
      </c>
    </row>
    <row r="1024" spans="1:10" ht="18.75">
      <c r="A1024" s="46"/>
      <c r="B1024" s="7" t="s">
        <v>671</v>
      </c>
      <c r="C1024" s="7"/>
      <c r="D1024" s="9" t="s">
        <v>662</v>
      </c>
      <c r="E1024" s="43"/>
      <c r="F1024" s="11">
        <v>882</v>
      </c>
      <c r="G1024" s="11">
        <f>F1024*4320+(F1024*4320*4.6/100)+50000</f>
        <v>4035511.04</v>
      </c>
      <c r="H1024" s="6"/>
      <c r="I1024" s="6"/>
      <c r="J1024" s="11">
        <f t="shared" si="24"/>
        <v>4035511.04</v>
      </c>
    </row>
    <row r="1025" spans="1:10" ht="18.75">
      <c r="A1025" s="44" t="s">
        <v>629</v>
      </c>
      <c r="B1025" s="7" t="s">
        <v>669</v>
      </c>
      <c r="C1025" s="7" t="s">
        <v>675</v>
      </c>
      <c r="D1025" s="9" t="s">
        <v>662</v>
      </c>
      <c r="E1025" s="43" t="s">
        <v>686</v>
      </c>
      <c r="F1025" s="11">
        <v>273</v>
      </c>
      <c r="G1025" s="11">
        <f>F1025*3319+(F1025*3319*4.6/100)+50000</f>
        <v>997767.00199999998</v>
      </c>
      <c r="H1025" s="6">
        <v>0</v>
      </c>
      <c r="I1025" s="6">
        <v>0</v>
      </c>
      <c r="J1025" s="11">
        <f t="shared" si="24"/>
        <v>997767.00199999998</v>
      </c>
    </row>
    <row r="1026" spans="1:10" ht="18.75">
      <c r="A1026" s="46"/>
      <c r="B1026" s="7" t="s">
        <v>671</v>
      </c>
      <c r="C1026" s="7"/>
      <c r="D1026" s="9" t="s">
        <v>662</v>
      </c>
      <c r="E1026" s="43"/>
      <c r="F1026" s="11">
        <v>408</v>
      </c>
      <c r="G1026" s="11">
        <f>F1026*4320+(F1026*4320*4.6/100)+50000</f>
        <v>1893637.76</v>
      </c>
      <c r="H1026" s="6"/>
      <c r="I1026" s="6"/>
      <c r="J1026" s="11">
        <f t="shared" si="24"/>
        <v>1893637.76</v>
      </c>
    </row>
    <row r="1027" spans="1:10" ht="18.75">
      <c r="A1027" s="44" t="s">
        <v>630</v>
      </c>
      <c r="B1027" s="7" t="s">
        <v>669</v>
      </c>
      <c r="C1027" s="7" t="s">
        <v>675</v>
      </c>
      <c r="D1027" s="9" t="s">
        <v>662</v>
      </c>
      <c r="E1027" s="43" t="s">
        <v>686</v>
      </c>
      <c r="F1027" s="11">
        <v>470</v>
      </c>
      <c r="G1027" s="11">
        <f>F1027*3319+(F1027*3319*4.6/100)+50000</f>
        <v>1681686.78</v>
      </c>
      <c r="H1027" s="6">
        <v>0</v>
      </c>
      <c r="I1027" s="6">
        <v>0</v>
      </c>
      <c r="J1027" s="11">
        <f t="shared" si="24"/>
        <v>1681686.78</v>
      </c>
    </row>
    <row r="1028" spans="1:10" ht="18.75">
      <c r="A1028" s="46"/>
      <c r="B1028" s="7" t="s">
        <v>671</v>
      </c>
      <c r="C1028" s="7"/>
      <c r="D1028" s="9" t="s">
        <v>662</v>
      </c>
      <c r="E1028" s="43"/>
      <c r="F1028" s="11">
        <v>590</v>
      </c>
      <c r="G1028" s="11">
        <f>F1028*4320+(F1028*4320*4.6/100)+50000</f>
        <v>2716044.8</v>
      </c>
      <c r="H1028" s="6"/>
      <c r="I1028" s="6"/>
      <c r="J1028" s="11">
        <f t="shared" si="24"/>
        <v>2716044.8</v>
      </c>
    </row>
    <row r="1029" spans="1:10" ht="18.75">
      <c r="A1029" s="44" t="s">
        <v>631</v>
      </c>
      <c r="B1029" s="7" t="s">
        <v>669</v>
      </c>
      <c r="C1029" s="7" t="s">
        <v>675</v>
      </c>
      <c r="D1029" s="9" t="s">
        <v>662</v>
      </c>
      <c r="E1029" s="43" t="s">
        <v>686</v>
      </c>
      <c r="F1029" s="11">
        <v>574</v>
      </c>
      <c r="G1029" s="11">
        <f>F1029*3319+(F1029*3319*4.6/100)+50000</f>
        <v>2042740.8759999999</v>
      </c>
      <c r="H1029" s="6">
        <v>0</v>
      </c>
      <c r="I1029" s="6">
        <v>0</v>
      </c>
      <c r="J1029" s="11">
        <f t="shared" si="24"/>
        <v>2042740.8759999999</v>
      </c>
    </row>
    <row r="1030" spans="1:10" ht="18.75">
      <c r="A1030" s="46"/>
      <c r="B1030" s="7" t="s">
        <v>671</v>
      </c>
      <c r="C1030" s="7"/>
      <c r="D1030" s="9" t="s">
        <v>662</v>
      </c>
      <c r="E1030" s="43"/>
      <c r="F1030" s="11">
        <v>1620</v>
      </c>
      <c r="G1030" s="11">
        <f>F1030*4320+(F1030*4320*4.6/100)+50000</f>
        <v>7370326.4000000004</v>
      </c>
      <c r="H1030" s="6"/>
      <c r="I1030" s="6"/>
      <c r="J1030" s="11">
        <f t="shared" si="24"/>
        <v>7370326.4000000004</v>
      </c>
    </row>
    <row r="1031" spans="1:10" ht="18.75">
      <c r="A1031" s="44" t="s">
        <v>632</v>
      </c>
      <c r="B1031" s="7" t="s">
        <v>669</v>
      </c>
      <c r="C1031" s="7" t="s">
        <v>675</v>
      </c>
      <c r="D1031" s="9" t="s">
        <v>662</v>
      </c>
      <c r="E1031" s="43" t="s">
        <v>686</v>
      </c>
      <c r="F1031" s="11">
        <v>574</v>
      </c>
      <c r="G1031" s="11">
        <f>F1031*3319+(F1031*3319*4.6/100)+50000</f>
        <v>2042740.8759999999</v>
      </c>
      <c r="H1031" s="6">
        <v>0</v>
      </c>
      <c r="I1031" s="6">
        <v>0</v>
      </c>
      <c r="J1031" s="11">
        <f t="shared" si="24"/>
        <v>2042740.8759999999</v>
      </c>
    </row>
    <row r="1032" spans="1:10" ht="18.75">
      <c r="A1032" s="46"/>
      <c r="B1032" s="7" t="s">
        <v>671</v>
      </c>
      <c r="C1032" s="7"/>
      <c r="D1032" s="9" t="s">
        <v>662</v>
      </c>
      <c r="E1032" s="43"/>
      <c r="F1032" s="11">
        <v>1620</v>
      </c>
      <c r="G1032" s="11">
        <f>F1032*4320+(F1032*4320*4.6/100)+50000</f>
        <v>7370326.4000000004</v>
      </c>
      <c r="H1032" s="6"/>
      <c r="I1032" s="6"/>
      <c r="J1032" s="11">
        <f t="shared" si="24"/>
        <v>7370326.4000000004</v>
      </c>
    </row>
    <row r="1033" spans="1:10" ht="18.75">
      <c r="A1033" s="21" t="s">
        <v>633</v>
      </c>
      <c r="B1033" s="7" t="s">
        <v>674</v>
      </c>
      <c r="C1033" s="7"/>
      <c r="D1033" s="9" t="s">
        <v>662</v>
      </c>
      <c r="E1033" s="24" t="s">
        <v>686</v>
      </c>
      <c r="F1033" s="12"/>
      <c r="G1033" s="11">
        <v>3000000</v>
      </c>
      <c r="H1033" s="6">
        <v>0</v>
      </c>
      <c r="I1033" s="6">
        <v>0</v>
      </c>
      <c r="J1033" s="11">
        <f t="shared" si="24"/>
        <v>3000000</v>
      </c>
    </row>
    <row r="1034" spans="1:10" ht="18.75">
      <c r="A1034" s="44" t="s">
        <v>634</v>
      </c>
      <c r="B1034" s="7" t="s">
        <v>669</v>
      </c>
      <c r="C1034" s="7" t="s">
        <v>675</v>
      </c>
      <c r="D1034" s="9" t="s">
        <v>662</v>
      </c>
      <c r="E1034" s="43" t="s">
        <v>686</v>
      </c>
      <c r="F1034" s="11">
        <v>880</v>
      </c>
      <c r="G1034" s="11">
        <f>F1034*3319+(F1034*3319*4.6/100)+50000</f>
        <v>3105073.12</v>
      </c>
      <c r="H1034" s="6">
        <v>0</v>
      </c>
      <c r="I1034" s="6">
        <v>0</v>
      </c>
      <c r="J1034" s="11">
        <f t="shared" si="24"/>
        <v>3105073.12</v>
      </c>
    </row>
    <row r="1035" spans="1:10" ht="18.75">
      <c r="A1035" s="46"/>
      <c r="B1035" s="7" t="s">
        <v>671</v>
      </c>
      <c r="C1035" s="7"/>
      <c r="D1035" s="9" t="s">
        <v>662</v>
      </c>
      <c r="E1035" s="43"/>
      <c r="F1035" s="11">
        <v>2070</v>
      </c>
      <c r="G1035" s="11">
        <f>F1035*4320+(F1035*4320*4.6/100)+50000</f>
        <v>9403750.4000000004</v>
      </c>
      <c r="H1035" s="6"/>
      <c r="I1035" s="6"/>
      <c r="J1035" s="11">
        <f t="shared" si="24"/>
        <v>9403750.4000000004</v>
      </c>
    </row>
    <row r="1036" spans="1:10" ht="18.75">
      <c r="A1036" s="44" t="s">
        <v>635</v>
      </c>
      <c r="B1036" s="7" t="s">
        <v>669</v>
      </c>
      <c r="C1036" s="7" t="s">
        <v>675</v>
      </c>
      <c r="D1036" s="9" t="s">
        <v>662</v>
      </c>
      <c r="E1036" s="43" t="s">
        <v>686</v>
      </c>
      <c r="F1036" s="11">
        <v>885.9</v>
      </c>
      <c r="G1036" s="11">
        <f>F1036*3319+(F1036*3319*4.6/100)+50000</f>
        <v>3125555.9966000002</v>
      </c>
      <c r="H1036" s="6">
        <v>0</v>
      </c>
      <c r="I1036" s="6">
        <v>0</v>
      </c>
      <c r="J1036" s="11">
        <f t="shared" si="24"/>
        <v>3125555.9966000002</v>
      </c>
    </row>
    <row r="1037" spans="1:10" ht="18.75">
      <c r="A1037" s="46"/>
      <c r="B1037" s="7" t="s">
        <v>671</v>
      </c>
      <c r="C1037" s="7"/>
      <c r="D1037" s="9" t="s">
        <v>662</v>
      </c>
      <c r="E1037" s="43"/>
      <c r="F1037" s="11">
        <v>2428.8000000000002</v>
      </c>
      <c r="G1037" s="11">
        <f>F1037*4320+(F1037*4320*4.6/100)+50000</f>
        <v>11025067.136</v>
      </c>
      <c r="H1037" s="6"/>
      <c r="I1037" s="6"/>
      <c r="J1037" s="11">
        <f t="shared" si="24"/>
        <v>11025067.136</v>
      </c>
    </row>
    <row r="1038" spans="1:10" ht="18.75">
      <c r="A1038" s="44" t="s">
        <v>636</v>
      </c>
      <c r="B1038" s="7" t="s">
        <v>669</v>
      </c>
      <c r="C1038" s="7" t="s">
        <v>670</v>
      </c>
      <c r="D1038" s="9" t="s">
        <v>662</v>
      </c>
      <c r="E1038" s="43" t="s">
        <v>686</v>
      </c>
      <c r="F1038" s="11">
        <v>286</v>
      </c>
      <c r="G1038" s="11">
        <f>F1038*4780+(F1038*4780*4.6/100)+50000</f>
        <v>1479965.68</v>
      </c>
      <c r="H1038" s="6">
        <v>0</v>
      </c>
      <c r="I1038" s="6">
        <v>0</v>
      </c>
      <c r="J1038" s="11">
        <f t="shared" si="24"/>
        <v>1479965.68</v>
      </c>
    </row>
    <row r="1039" spans="1:10" ht="18.75">
      <c r="A1039" s="46"/>
      <c r="B1039" s="7" t="s">
        <v>671</v>
      </c>
      <c r="C1039" s="7"/>
      <c r="D1039" s="9" t="s">
        <v>662</v>
      </c>
      <c r="E1039" s="43"/>
      <c r="F1039" s="11">
        <v>420</v>
      </c>
      <c r="G1039" s="11">
        <f>F1039*4320+(F1039*4320*4.6/100)+50000</f>
        <v>1947862.4</v>
      </c>
      <c r="H1039" s="6"/>
      <c r="I1039" s="6"/>
      <c r="J1039" s="11">
        <f t="shared" si="24"/>
        <v>1947862.4</v>
      </c>
    </row>
    <row r="1040" spans="1:10" ht="18.75">
      <c r="A1040" s="44" t="s">
        <v>637</v>
      </c>
      <c r="B1040" s="7" t="s">
        <v>669</v>
      </c>
      <c r="C1040" s="7" t="s">
        <v>675</v>
      </c>
      <c r="D1040" s="9" t="s">
        <v>662</v>
      </c>
      <c r="E1040" s="43" t="s">
        <v>686</v>
      </c>
      <c r="F1040" s="11">
        <v>870</v>
      </c>
      <c r="G1040" s="11">
        <f>F1040*3319+(F1040*3319*4.6/100)+50000</f>
        <v>3070356.38</v>
      </c>
      <c r="H1040" s="6">
        <v>0</v>
      </c>
      <c r="I1040" s="6">
        <v>0</v>
      </c>
      <c r="J1040" s="11">
        <f t="shared" si="24"/>
        <v>3070356.38</v>
      </c>
    </row>
    <row r="1041" spans="1:10" ht="18.75">
      <c r="A1041" s="46"/>
      <c r="B1041" s="7" t="s">
        <v>671</v>
      </c>
      <c r="C1041" s="7"/>
      <c r="D1041" s="9" t="s">
        <v>662</v>
      </c>
      <c r="E1041" s="43"/>
      <c r="F1041" s="11">
        <v>1314</v>
      </c>
      <c r="G1041" s="11">
        <f>F1041*4320+(F1041*4320*4.6/100)+50000</f>
        <v>5987598.0800000001</v>
      </c>
      <c r="H1041" s="6"/>
      <c r="I1041" s="6"/>
      <c r="J1041" s="11">
        <f t="shared" si="24"/>
        <v>5987598.0800000001</v>
      </c>
    </row>
    <row r="1042" spans="1:10" ht="18.75">
      <c r="A1042" s="44" t="s">
        <v>638</v>
      </c>
      <c r="B1042" s="7" t="s">
        <v>669</v>
      </c>
      <c r="C1042" s="7" t="s">
        <v>675</v>
      </c>
      <c r="D1042" s="9" t="s">
        <v>662</v>
      </c>
      <c r="E1042" s="43" t="s">
        <v>686</v>
      </c>
      <c r="F1042" s="11">
        <v>870</v>
      </c>
      <c r="G1042" s="11">
        <f>F1042*3319+(F1042*3319*4.6/100)+50000</f>
        <v>3070356.38</v>
      </c>
      <c r="H1042" s="6">
        <v>0</v>
      </c>
      <c r="I1042" s="6">
        <v>0</v>
      </c>
      <c r="J1042" s="11">
        <f t="shared" si="24"/>
        <v>3070356.38</v>
      </c>
    </row>
    <row r="1043" spans="1:10" ht="18.75">
      <c r="A1043" s="46"/>
      <c r="B1043" s="7" t="s">
        <v>671</v>
      </c>
      <c r="C1043" s="7"/>
      <c r="D1043" s="9" t="s">
        <v>662</v>
      </c>
      <c r="E1043" s="43"/>
      <c r="F1043" s="11">
        <v>1314</v>
      </c>
      <c r="G1043" s="11">
        <f>F1043*4320+(F1043*4320*4.6/100)+50000</f>
        <v>5987598.0800000001</v>
      </c>
      <c r="H1043" s="6"/>
      <c r="I1043" s="6"/>
      <c r="J1043" s="11">
        <f t="shared" si="24"/>
        <v>5987598.0800000001</v>
      </c>
    </row>
    <row r="1044" spans="1:10" ht="18.75">
      <c r="A1044" s="44" t="s">
        <v>639</v>
      </c>
      <c r="B1044" s="7" t="s">
        <v>669</v>
      </c>
      <c r="C1044" s="7" t="s">
        <v>675</v>
      </c>
      <c r="D1044" s="9" t="s">
        <v>662</v>
      </c>
      <c r="E1044" s="43" t="s">
        <v>686</v>
      </c>
      <c r="F1044" s="11">
        <v>644.70000000000005</v>
      </c>
      <c r="G1044" s="11">
        <f>F1044*3319+(F1044*3319*4.6/100)+50000</f>
        <v>2288188.2278000005</v>
      </c>
      <c r="H1044" s="6">
        <v>0</v>
      </c>
      <c r="I1044" s="6">
        <v>0</v>
      </c>
      <c r="J1044" s="11">
        <f t="shared" si="24"/>
        <v>2288188.2278000005</v>
      </c>
    </row>
    <row r="1045" spans="1:10" ht="18.75">
      <c r="A1045" s="46"/>
      <c r="B1045" s="7" t="s">
        <v>671</v>
      </c>
      <c r="C1045" s="7"/>
      <c r="D1045" s="9" t="s">
        <v>662</v>
      </c>
      <c r="E1045" s="43"/>
      <c r="F1045" s="11">
        <v>1052.5999999999999</v>
      </c>
      <c r="G1045" s="11">
        <f>F1045*4320+(F1045*4320*4.6/100)+50000</f>
        <v>4806404.6720000003</v>
      </c>
      <c r="H1045" s="6"/>
      <c r="I1045" s="6"/>
      <c r="J1045" s="11">
        <f t="shared" si="24"/>
        <v>4806404.6720000003</v>
      </c>
    </row>
    <row r="1046" spans="1:10" ht="18.75">
      <c r="A1046" s="44" t="s">
        <v>640</v>
      </c>
      <c r="B1046" s="7" t="s">
        <v>669</v>
      </c>
      <c r="C1046" s="7" t="s">
        <v>675</v>
      </c>
      <c r="D1046" s="9" t="s">
        <v>662</v>
      </c>
      <c r="E1046" s="43" t="s">
        <v>686</v>
      </c>
      <c r="F1046" s="11">
        <v>730.3</v>
      </c>
      <c r="G1046" s="11">
        <f>F1046*3319+(F1046*3319*4.6/100)+50000</f>
        <v>2585363.5221999995</v>
      </c>
      <c r="H1046" s="6">
        <v>0</v>
      </c>
      <c r="I1046" s="6">
        <v>0</v>
      </c>
      <c r="J1046" s="11">
        <f t="shared" si="24"/>
        <v>2585363.5221999995</v>
      </c>
    </row>
    <row r="1047" spans="1:10" ht="18.75">
      <c r="A1047" s="46"/>
      <c r="B1047" s="7" t="s">
        <v>671</v>
      </c>
      <c r="C1047" s="7"/>
      <c r="D1047" s="9" t="s">
        <v>662</v>
      </c>
      <c r="E1047" s="43"/>
      <c r="F1047" s="11">
        <v>1502.9</v>
      </c>
      <c r="G1047" s="11">
        <f>F1047*4320+(F1047*4320*4.6/100)+50000</f>
        <v>6841184.2879999997</v>
      </c>
      <c r="H1047" s="6"/>
      <c r="I1047" s="6"/>
      <c r="J1047" s="11">
        <f t="shared" si="24"/>
        <v>6841184.2879999997</v>
      </c>
    </row>
    <row r="1048" spans="1:10" ht="18.75">
      <c r="A1048" s="44" t="s">
        <v>641</v>
      </c>
      <c r="B1048" s="7" t="s">
        <v>669</v>
      </c>
      <c r="C1048" s="7" t="s">
        <v>675</v>
      </c>
      <c r="D1048" s="9" t="s">
        <v>662</v>
      </c>
      <c r="E1048" s="43" t="s">
        <v>686</v>
      </c>
      <c r="F1048" s="11">
        <v>432</v>
      </c>
      <c r="G1048" s="11">
        <f>F1048*3319+(F1048*3319*4.6/100)+50000</f>
        <v>1549763.1680000001</v>
      </c>
      <c r="H1048" s="6">
        <v>0</v>
      </c>
      <c r="I1048" s="6">
        <v>0</v>
      </c>
      <c r="J1048" s="11">
        <f t="shared" si="24"/>
        <v>1549763.1680000001</v>
      </c>
    </row>
    <row r="1049" spans="1:10" ht="18.75">
      <c r="A1049" s="46"/>
      <c r="B1049" s="7" t="s">
        <v>671</v>
      </c>
      <c r="C1049" s="7"/>
      <c r="D1049" s="9" t="s">
        <v>662</v>
      </c>
      <c r="E1049" s="43"/>
      <c r="F1049" s="11">
        <v>528</v>
      </c>
      <c r="G1049" s="11">
        <f>F1049*4320+(F1049*4320*4.6/100)+50000</f>
        <v>2435884.16</v>
      </c>
      <c r="H1049" s="6"/>
      <c r="I1049" s="6"/>
      <c r="J1049" s="11">
        <f t="shared" si="24"/>
        <v>2435884.16</v>
      </c>
    </row>
    <row r="1050" spans="1:10" ht="18.75">
      <c r="A1050" s="44" t="s">
        <v>642</v>
      </c>
      <c r="B1050" s="7" t="s">
        <v>669</v>
      </c>
      <c r="C1050" s="7" t="s">
        <v>675</v>
      </c>
      <c r="D1050" s="9" t="s">
        <v>662</v>
      </c>
      <c r="E1050" s="43" t="s">
        <v>686</v>
      </c>
      <c r="F1050" s="11">
        <v>220</v>
      </c>
      <c r="G1050" s="11">
        <f>F1050*3319+(F1050*3319*4.6/100)+50000</f>
        <v>813768.28</v>
      </c>
      <c r="H1050" s="6">
        <v>0</v>
      </c>
      <c r="I1050" s="6">
        <v>0</v>
      </c>
      <c r="J1050" s="11">
        <f t="shared" si="24"/>
        <v>813768.28</v>
      </c>
    </row>
    <row r="1051" spans="1:10" ht="18.75">
      <c r="A1051" s="46"/>
      <c r="B1051" s="7" t="s">
        <v>671</v>
      </c>
      <c r="C1051" s="7"/>
      <c r="D1051" s="9" t="s">
        <v>662</v>
      </c>
      <c r="E1051" s="43"/>
      <c r="F1051" s="11">
        <v>432</v>
      </c>
      <c r="G1051" s="11">
        <f>F1051*4320+(F1051*4320*4.6/100)+50000</f>
        <v>2002087.04</v>
      </c>
      <c r="H1051" s="6"/>
      <c r="I1051" s="6"/>
      <c r="J1051" s="11">
        <f t="shared" si="24"/>
        <v>2002087.04</v>
      </c>
    </row>
    <row r="1052" spans="1:10" ht="18.75">
      <c r="A1052" s="44" t="s">
        <v>643</v>
      </c>
      <c r="B1052" s="7" t="s">
        <v>669</v>
      </c>
      <c r="C1052" s="7" t="s">
        <v>675</v>
      </c>
      <c r="D1052" s="9" t="s">
        <v>662</v>
      </c>
      <c r="E1052" s="43" t="s">
        <v>686</v>
      </c>
      <c r="F1052" s="11">
        <v>420</v>
      </c>
      <c r="G1052" s="11">
        <f>F1052*3319+(F1052*3319*4.6/100)+50000</f>
        <v>1508103.08</v>
      </c>
      <c r="H1052" s="6">
        <v>0</v>
      </c>
      <c r="I1052" s="6">
        <v>0</v>
      </c>
      <c r="J1052" s="11">
        <f t="shared" si="24"/>
        <v>1508103.08</v>
      </c>
    </row>
    <row r="1053" spans="1:10" ht="18.75">
      <c r="A1053" s="46"/>
      <c r="B1053" s="7" t="s">
        <v>671</v>
      </c>
      <c r="C1053" s="7"/>
      <c r="D1053" s="9" t="s">
        <v>662</v>
      </c>
      <c r="E1053" s="43"/>
      <c r="F1053" s="11">
        <v>564</v>
      </c>
      <c r="G1053" s="11">
        <f>F1053*4320+(F1053*4320*4.6/100)+50000</f>
        <v>2598558.08</v>
      </c>
      <c r="H1053" s="6"/>
      <c r="I1053" s="6"/>
      <c r="J1053" s="11">
        <f t="shared" si="24"/>
        <v>2598558.08</v>
      </c>
    </row>
    <row r="1054" spans="1:10" ht="18.75">
      <c r="A1054" s="44" t="s">
        <v>644</v>
      </c>
      <c r="B1054" s="7" t="s">
        <v>669</v>
      </c>
      <c r="C1054" s="7" t="s">
        <v>675</v>
      </c>
      <c r="D1054" s="9" t="s">
        <v>662</v>
      </c>
      <c r="E1054" s="43" t="s">
        <v>686</v>
      </c>
      <c r="F1054" s="11">
        <v>576</v>
      </c>
      <c r="G1054" s="11">
        <f>F1054*3319+(F1054*3319*4.6/100)+50000</f>
        <v>2049684.2239999999</v>
      </c>
      <c r="H1054" s="6">
        <v>0</v>
      </c>
      <c r="I1054" s="6">
        <v>0</v>
      </c>
      <c r="J1054" s="11">
        <f t="shared" si="24"/>
        <v>2049684.2239999999</v>
      </c>
    </row>
    <row r="1055" spans="1:10" ht="18.75">
      <c r="A1055" s="46"/>
      <c r="B1055" s="7" t="s">
        <v>671</v>
      </c>
      <c r="C1055" s="7"/>
      <c r="D1055" s="9" t="s">
        <v>662</v>
      </c>
      <c r="E1055" s="43"/>
      <c r="F1055" s="11">
        <v>720</v>
      </c>
      <c r="G1055" s="11">
        <f>F1055*4320+(F1055*4320*4.6/100)+50000</f>
        <v>3303478.4</v>
      </c>
      <c r="H1055" s="6"/>
      <c r="I1055" s="6"/>
      <c r="J1055" s="11">
        <f t="shared" si="24"/>
        <v>3303478.4</v>
      </c>
    </row>
    <row r="1056" spans="1:10" ht="18.75">
      <c r="A1056" s="44" t="s">
        <v>645</v>
      </c>
      <c r="B1056" s="7" t="s">
        <v>669</v>
      </c>
      <c r="C1056" s="7" t="s">
        <v>675</v>
      </c>
      <c r="D1056" s="9" t="s">
        <v>662</v>
      </c>
      <c r="E1056" s="43" t="s">
        <v>686</v>
      </c>
      <c r="F1056" s="11">
        <v>204</v>
      </c>
      <c r="G1056" s="11">
        <f>F1056*3319+(F1056*3319*4.6/100)+50000</f>
        <v>758221.49600000004</v>
      </c>
      <c r="H1056" s="6">
        <v>0</v>
      </c>
      <c r="I1056" s="6">
        <v>0</v>
      </c>
      <c r="J1056" s="11">
        <f t="shared" si="24"/>
        <v>758221.49600000004</v>
      </c>
    </row>
    <row r="1057" spans="1:10" ht="18.75">
      <c r="A1057" s="46"/>
      <c r="B1057" s="7" t="s">
        <v>671</v>
      </c>
      <c r="C1057" s="7"/>
      <c r="D1057" s="9" t="s">
        <v>662</v>
      </c>
      <c r="E1057" s="43"/>
      <c r="F1057" s="11">
        <v>348</v>
      </c>
      <c r="G1057" s="11">
        <f>F1057*4320+(F1057*4320*4.6/100)+50000</f>
        <v>1622514.56</v>
      </c>
      <c r="H1057" s="6"/>
      <c r="I1057" s="6"/>
      <c r="J1057" s="11">
        <f t="shared" si="24"/>
        <v>1622514.56</v>
      </c>
    </row>
    <row r="1058" spans="1:10" ht="18.75">
      <c r="A1058" s="44" t="s">
        <v>646</v>
      </c>
      <c r="B1058" s="7" t="s">
        <v>669</v>
      </c>
      <c r="C1058" s="7" t="s">
        <v>675</v>
      </c>
      <c r="D1058" s="9" t="s">
        <v>662</v>
      </c>
      <c r="E1058" s="43" t="s">
        <v>686</v>
      </c>
      <c r="F1058" s="11">
        <v>440</v>
      </c>
      <c r="G1058" s="11">
        <f>F1058*3319+(F1058*3319*4.6/100)+50000</f>
        <v>1577536.56</v>
      </c>
      <c r="H1058" s="6">
        <v>0</v>
      </c>
      <c r="I1058" s="6">
        <v>0</v>
      </c>
      <c r="J1058" s="11">
        <f t="shared" si="24"/>
        <v>1577536.56</v>
      </c>
    </row>
    <row r="1059" spans="1:10" ht="18.75">
      <c r="A1059" s="46"/>
      <c r="B1059" s="7" t="s">
        <v>671</v>
      </c>
      <c r="C1059" s="7"/>
      <c r="D1059" s="9" t="s">
        <v>662</v>
      </c>
      <c r="E1059" s="43"/>
      <c r="F1059" s="11">
        <v>588</v>
      </c>
      <c r="G1059" s="11">
        <f>F1059*4320+(F1059*4320*4.6/100)+50000</f>
        <v>2707007.36</v>
      </c>
      <c r="H1059" s="6"/>
      <c r="I1059" s="6"/>
      <c r="J1059" s="11">
        <f t="shared" si="24"/>
        <v>2707007.36</v>
      </c>
    </row>
    <row r="1060" spans="1:10" ht="18.75">
      <c r="A1060" s="44" t="s">
        <v>647</v>
      </c>
      <c r="B1060" s="7" t="s">
        <v>672</v>
      </c>
      <c r="C1060" s="7"/>
      <c r="D1060" s="9" t="s">
        <v>662</v>
      </c>
      <c r="E1060" s="43" t="s">
        <v>686</v>
      </c>
      <c r="F1060" s="11">
        <v>292.3</v>
      </c>
      <c r="G1060" s="11">
        <f>F1060*3105+(F1060*3105*4.6/100)+50000</f>
        <v>999340.70900000003</v>
      </c>
      <c r="H1060" s="6">
        <v>0</v>
      </c>
      <c r="I1060" s="6">
        <v>0</v>
      </c>
      <c r="J1060" s="11">
        <f t="shared" si="24"/>
        <v>999340.70900000003</v>
      </c>
    </row>
    <row r="1061" spans="1:10" ht="18.75">
      <c r="A1061" s="46"/>
      <c r="B1061" s="7" t="s">
        <v>673</v>
      </c>
      <c r="C1061" s="7"/>
      <c r="D1061" s="9" t="s">
        <v>662</v>
      </c>
      <c r="E1061" s="43"/>
      <c r="F1061" s="12"/>
      <c r="G1061" s="11">
        <v>3000000</v>
      </c>
      <c r="H1061" s="6"/>
      <c r="I1061" s="6"/>
      <c r="J1061" s="11">
        <f t="shared" si="24"/>
        <v>3000000</v>
      </c>
    </row>
    <row r="1062" spans="1:10" ht="18.75">
      <c r="A1062" s="44" t="s">
        <v>648</v>
      </c>
      <c r="B1062" s="7" t="s">
        <v>669</v>
      </c>
      <c r="C1062" s="7" t="s">
        <v>675</v>
      </c>
      <c r="D1062" s="9" t="s">
        <v>662</v>
      </c>
      <c r="E1062" s="43" t="s">
        <v>686</v>
      </c>
      <c r="F1062" s="11">
        <v>450.1</v>
      </c>
      <c r="G1062" s="11">
        <f>F1062*3319+(F1062*3319*4.6/100)+50000</f>
        <v>1612600.4674000002</v>
      </c>
      <c r="H1062" s="6">
        <v>0</v>
      </c>
      <c r="I1062" s="6">
        <v>0</v>
      </c>
      <c r="J1062" s="11">
        <f t="shared" si="24"/>
        <v>1612600.4674000002</v>
      </c>
    </row>
    <row r="1063" spans="1:10" ht="18.75">
      <c r="A1063" s="46"/>
      <c r="B1063" s="7" t="s">
        <v>671</v>
      </c>
      <c r="C1063" s="7"/>
      <c r="D1063" s="9" t="s">
        <v>662</v>
      </c>
      <c r="E1063" s="43"/>
      <c r="F1063" s="11">
        <v>540</v>
      </c>
      <c r="G1063" s="11">
        <f>F1063*4320+(F1063*4320*4.6/100)+50000</f>
        <v>2490108.7999999998</v>
      </c>
      <c r="H1063" s="6"/>
      <c r="I1063" s="6"/>
      <c r="J1063" s="11">
        <f t="shared" si="24"/>
        <v>2490108.7999999998</v>
      </c>
    </row>
    <row r="1067" spans="1:10" ht="47.25" customHeight="1">
      <c r="A1067" s="36" t="s">
        <v>690</v>
      </c>
      <c r="B1067" s="36"/>
      <c r="C1067" s="36"/>
      <c r="D1067" s="36"/>
      <c r="E1067" s="36"/>
      <c r="F1067" s="36"/>
      <c r="G1067" s="36"/>
      <c r="H1067" s="36"/>
      <c r="I1067" s="36"/>
      <c r="J1067" s="36"/>
    </row>
    <row r="1068" spans="1:10" ht="26.25">
      <c r="A1068" s="34"/>
      <c r="B1068" s="34"/>
      <c r="C1068" s="34"/>
      <c r="D1068" s="34"/>
      <c r="E1068" s="34"/>
      <c r="F1068" s="34"/>
      <c r="G1068" s="34"/>
      <c r="H1068" s="34"/>
      <c r="I1068" s="34"/>
      <c r="J1068" s="34"/>
    </row>
    <row r="1069" spans="1:10" ht="114.75" customHeight="1">
      <c r="A1069" s="35" t="s">
        <v>691</v>
      </c>
      <c r="B1069" s="35"/>
      <c r="C1069" s="35"/>
      <c r="D1069" s="35"/>
      <c r="E1069" s="35"/>
      <c r="F1069" s="35"/>
      <c r="G1069" s="35"/>
      <c r="H1069" s="35"/>
      <c r="I1069" s="35"/>
      <c r="J1069" s="35"/>
    </row>
    <row r="1070" spans="1:10" ht="26.25">
      <c r="A1070" s="34"/>
      <c r="B1070" s="34"/>
      <c r="C1070" s="34"/>
      <c r="D1070" s="34"/>
      <c r="E1070" s="34"/>
      <c r="F1070" s="34"/>
      <c r="G1070" s="34"/>
      <c r="H1070" s="34"/>
      <c r="I1070" s="34"/>
      <c r="J1070" s="34"/>
    </row>
    <row r="1071" spans="1:10" ht="26.25">
      <c r="A1071" s="34"/>
      <c r="B1071" s="34"/>
      <c r="C1071" s="34"/>
      <c r="D1071" s="34"/>
      <c r="E1071" s="34"/>
      <c r="F1071" s="34"/>
      <c r="G1071" s="34"/>
      <c r="H1071" s="34"/>
      <c r="I1071" s="34"/>
      <c r="J1071" s="34"/>
    </row>
    <row r="1072" spans="1:10" ht="26.25">
      <c r="A1072" s="37" t="s">
        <v>692</v>
      </c>
      <c r="B1072" s="37"/>
      <c r="C1072" s="37"/>
      <c r="D1072" s="37"/>
      <c r="E1072" s="37"/>
      <c r="F1072" s="37"/>
      <c r="G1072" s="37"/>
      <c r="H1072" s="37"/>
      <c r="I1072" s="37"/>
      <c r="J1072" s="37"/>
    </row>
    <row r="1073" spans="1:10" ht="26.25">
      <c r="A1073" s="34"/>
      <c r="B1073" s="34"/>
      <c r="C1073" s="34"/>
      <c r="D1073" s="34"/>
      <c r="E1073" s="34"/>
      <c r="F1073" s="34"/>
      <c r="G1073" s="34"/>
      <c r="H1073" s="34"/>
      <c r="I1073" s="34"/>
      <c r="J1073" s="34"/>
    </row>
    <row r="1074" spans="1:10" ht="26.25">
      <c r="A1074" s="34"/>
      <c r="B1074" s="34"/>
      <c r="C1074" s="34"/>
      <c r="D1074" s="34"/>
      <c r="E1074" s="34"/>
      <c r="F1074" s="34"/>
      <c r="G1074" s="34"/>
      <c r="H1074" s="34"/>
      <c r="I1074" s="34"/>
      <c r="J1074" s="34"/>
    </row>
    <row r="1075" spans="1:10" ht="26.25">
      <c r="A1075" s="37" t="s">
        <v>693</v>
      </c>
      <c r="B1075" s="37"/>
      <c r="C1075" s="37"/>
      <c r="D1075" s="37"/>
      <c r="E1075" s="37"/>
      <c r="F1075" s="37"/>
      <c r="G1075" s="37"/>
      <c r="H1075" s="37"/>
      <c r="I1075" s="37"/>
      <c r="J1075" s="37"/>
    </row>
    <row r="1076" spans="1:10" ht="26.25">
      <c r="A1076" s="34"/>
      <c r="B1076" s="34"/>
      <c r="C1076" s="34"/>
      <c r="D1076" s="34"/>
      <c r="E1076" s="34"/>
      <c r="F1076" s="34"/>
      <c r="G1076" s="34"/>
      <c r="H1076" s="34"/>
      <c r="I1076" s="34"/>
      <c r="J1076" s="34"/>
    </row>
    <row r="1077" spans="1:10" ht="26.25">
      <c r="A1077" s="34"/>
      <c r="B1077" s="34"/>
      <c r="C1077" s="34"/>
      <c r="D1077" s="34"/>
      <c r="E1077" s="34"/>
      <c r="F1077" s="34"/>
      <c r="G1077" s="34"/>
      <c r="H1077" s="34"/>
      <c r="I1077" s="34"/>
      <c r="J1077" s="34"/>
    </row>
    <row r="1078" spans="1:10" ht="77.25" customHeight="1">
      <c r="A1078" s="35" t="s">
        <v>697</v>
      </c>
      <c r="B1078" s="35"/>
      <c r="C1078" s="35"/>
      <c r="D1078" s="35"/>
      <c r="E1078" s="35"/>
      <c r="F1078" s="35"/>
      <c r="G1078" s="35"/>
      <c r="H1078" s="35"/>
      <c r="I1078" s="35"/>
      <c r="J1078" s="35"/>
    </row>
    <row r="1079" spans="1:10" ht="26.25">
      <c r="A1079" s="34"/>
      <c r="B1079" s="34"/>
      <c r="C1079" s="34"/>
      <c r="D1079" s="34"/>
      <c r="E1079" s="34"/>
      <c r="F1079" s="34"/>
      <c r="G1079" s="34"/>
      <c r="H1079" s="34"/>
      <c r="I1079" s="34"/>
      <c r="J1079" s="34"/>
    </row>
    <row r="1080" spans="1:10" ht="26.25">
      <c r="A1080" s="37" t="s">
        <v>698</v>
      </c>
      <c r="B1080" s="37"/>
      <c r="C1080" s="37"/>
      <c r="D1080" s="37"/>
      <c r="E1080" s="37"/>
      <c r="F1080" s="37"/>
      <c r="G1080" s="37"/>
      <c r="H1080" s="37"/>
      <c r="I1080" s="37"/>
      <c r="J1080" s="37"/>
    </row>
    <row r="1081" spans="1:10" ht="26.25">
      <c r="A1081" s="34"/>
      <c r="B1081" s="34"/>
      <c r="C1081" s="34"/>
      <c r="D1081" s="34"/>
      <c r="E1081" s="34"/>
      <c r="F1081" s="34"/>
      <c r="G1081" s="34"/>
      <c r="H1081" s="34"/>
      <c r="I1081" s="34"/>
      <c r="J1081" s="34"/>
    </row>
    <row r="1082" spans="1:10" ht="72.75" customHeight="1">
      <c r="A1082" s="35" t="s">
        <v>700</v>
      </c>
      <c r="B1082" s="35"/>
      <c r="C1082" s="35"/>
      <c r="D1082" s="35"/>
      <c r="E1082" s="35"/>
      <c r="F1082" s="35"/>
      <c r="G1082" s="35"/>
      <c r="H1082" s="35"/>
      <c r="I1082" s="35"/>
      <c r="J1082" s="35"/>
    </row>
    <row r="1083" spans="1:10" ht="26.25">
      <c r="A1083" s="34"/>
      <c r="B1083" s="34"/>
      <c r="C1083" s="34"/>
      <c r="D1083" s="34"/>
      <c r="E1083" s="34"/>
      <c r="F1083" s="34"/>
      <c r="G1083" s="34"/>
      <c r="H1083" s="34"/>
      <c r="I1083" s="34"/>
      <c r="J1083" s="34"/>
    </row>
    <row r="1084" spans="1:10" ht="62.25" customHeight="1">
      <c r="A1084" s="35" t="s">
        <v>699</v>
      </c>
      <c r="B1084" s="35"/>
      <c r="C1084" s="35"/>
      <c r="D1084" s="35"/>
      <c r="E1084" s="35"/>
      <c r="F1084" s="35"/>
      <c r="G1084" s="35"/>
      <c r="H1084" s="35"/>
      <c r="I1084" s="35"/>
      <c r="J1084" s="35"/>
    </row>
    <row r="1085" spans="1:10" ht="26.25">
      <c r="A1085" s="34"/>
      <c r="B1085" s="34"/>
      <c r="C1085" s="34"/>
      <c r="D1085" s="34"/>
      <c r="E1085" s="34"/>
      <c r="F1085" s="34"/>
      <c r="G1085" s="34"/>
      <c r="H1085" s="34"/>
      <c r="I1085" s="34"/>
      <c r="J1085" s="34"/>
    </row>
    <row r="1086" spans="1:10" ht="184.5" customHeight="1">
      <c r="A1086" s="35" t="s">
        <v>694</v>
      </c>
      <c r="B1086" s="35"/>
      <c r="C1086" s="35"/>
      <c r="D1086" s="35"/>
      <c r="E1086" s="35"/>
      <c r="F1086" s="35"/>
      <c r="G1086" s="35"/>
      <c r="H1086" s="35"/>
      <c r="I1086" s="35"/>
      <c r="J1086" s="35"/>
    </row>
    <row r="1087" spans="1:10" ht="165" customHeight="1">
      <c r="A1087" s="35" t="s">
        <v>695</v>
      </c>
      <c r="B1087" s="35"/>
      <c r="C1087" s="35"/>
      <c r="D1087" s="35"/>
      <c r="E1087" s="35"/>
      <c r="F1087" s="35"/>
      <c r="G1087" s="35"/>
      <c r="H1087" s="35"/>
      <c r="I1087" s="35"/>
      <c r="J1087" s="35"/>
    </row>
    <row r="1088" spans="1:10" ht="99.75" customHeight="1">
      <c r="A1088" s="35" t="s">
        <v>701</v>
      </c>
      <c r="B1088" s="35"/>
      <c r="C1088" s="35"/>
      <c r="D1088" s="35"/>
      <c r="E1088" s="35"/>
      <c r="F1088" s="35"/>
      <c r="G1088" s="35"/>
      <c r="H1088" s="35"/>
      <c r="I1088" s="35"/>
      <c r="J1088" s="35"/>
    </row>
    <row r="1089" spans="1:10" ht="26.25">
      <c r="A1089" s="34"/>
      <c r="B1089" s="34"/>
      <c r="C1089" s="34"/>
      <c r="D1089" s="34"/>
      <c r="E1089" s="34"/>
      <c r="F1089" s="34"/>
      <c r="G1089" s="34"/>
      <c r="H1089" s="34"/>
      <c r="I1089" s="34"/>
      <c r="J1089" s="34"/>
    </row>
    <row r="1090" spans="1:10" ht="26.25">
      <c r="A1090" s="35" t="s">
        <v>696</v>
      </c>
      <c r="B1090" s="35"/>
      <c r="C1090" s="35"/>
      <c r="D1090" s="35"/>
      <c r="E1090" s="35"/>
      <c r="F1090" s="35"/>
      <c r="G1090" s="35"/>
      <c r="H1090" s="35"/>
      <c r="I1090" s="35"/>
      <c r="J1090" s="35"/>
    </row>
    <row r="1091" spans="1:10" ht="26.25">
      <c r="A1091" s="34"/>
      <c r="B1091" s="34"/>
      <c r="C1091" s="34"/>
      <c r="D1091" s="34"/>
      <c r="E1091" s="34"/>
      <c r="F1091" s="34"/>
      <c r="G1091" s="34"/>
      <c r="H1091" s="34"/>
      <c r="I1091" s="34"/>
      <c r="J1091" s="34"/>
    </row>
    <row r="1092" spans="1:10" ht="26.25">
      <c r="A1092" s="34"/>
      <c r="B1092" s="34"/>
      <c r="C1092" s="34"/>
      <c r="D1092" s="34"/>
      <c r="E1092" s="34"/>
      <c r="F1092" s="34"/>
      <c r="G1092" s="34"/>
      <c r="H1092" s="34"/>
      <c r="I1092" s="34"/>
      <c r="J1092" s="34"/>
    </row>
    <row r="1093" spans="1:10" ht="26.25">
      <c r="A1093" s="34"/>
      <c r="B1093" s="34"/>
      <c r="C1093" s="34"/>
      <c r="D1093" s="34"/>
      <c r="E1093" s="34"/>
      <c r="F1093" s="34"/>
      <c r="G1093" s="34"/>
      <c r="H1093" s="34"/>
      <c r="I1093" s="34"/>
      <c r="J1093" s="34"/>
    </row>
    <row r="1094" spans="1:10" ht="26.25">
      <c r="A1094" s="34"/>
      <c r="B1094" s="34"/>
      <c r="C1094" s="34"/>
      <c r="D1094" s="34"/>
      <c r="E1094" s="34"/>
      <c r="F1094" s="34"/>
      <c r="G1094" s="34"/>
      <c r="H1094" s="34"/>
      <c r="I1094" s="34"/>
      <c r="J1094" s="34"/>
    </row>
  </sheetData>
  <autoFilter ref="A10:J1063"/>
  <mergeCells count="775">
    <mergeCell ref="A2:J2"/>
    <mergeCell ref="A1062:A1063"/>
    <mergeCell ref="A1050:A1051"/>
    <mergeCell ref="A1052:A1053"/>
    <mergeCell ref="A1054:A1055"/>
    <mergeCell ref="A1056:A1057"/>
    <mergeCell ref="A1058:A1059"/>
    <mergeCell ref="A1060:A1061"/>
    <mergeCell ref="A1038:A1039"/>
    <mergeCell ref="A1040:A1041"/>
    <mergeCell ref="A1042:A1043"/>
    <mergeCell ref="A1044:A1045"/>
    <mergeCell ref="A1046:A1047"/>
    <mergeCell ref="A1048:A1049"/>
    <mergeCell ref="A1025:A1026"/>
    <mergeCell ref="A1027:A1028"/>
    <mergeCell ref="A1029:A1030"/>
    <mergeCell ref="A1031:A1032"/>
    <mergeCell ref="A1034:A1035"/>
    <mergeCell ref="A1036:A1037"/>
    <mergeCell ref="A1012:A1013"/>
    <mergeCell ref="A1014:A1015"/>
    <mergeCell ref="A1016:A1017"/>
    <mergeCell ref="A1019:A1020"/>
    <mergeCell ref="A1021:A1022"/>
    <mergeCell ref="A1023:A1024"/>
    <mergeCell ref="A998:A999"/>
    <mergeCell ref="A1002:A1003"/>
    <mergeCell ref="A1004:A1005"/>
    <mergeCell ref="A1006:A1007"/>
    <mergeCell ref="A1008:A1009"/>
    <mergeCell ref="A1010:A1011"/>
    <mergeCell ref="A986:A987"/>
    <mergeCell ref="A988:A989"/>
    <mergeCell ref="A990:A991"/>
    <mergeCell ref="A992:A993"/>
    <mergeCell ref="A994:A995"/>
    <mergeCell ref="A996:A997"/>
    <mergeCell ref="A974:A975"/>
    <mergeCell ref="A976:A977"/>
    <mergeCell ref="A978:A979"/>
    <mergeCell ref="A980:A981"/>
    <mergeCell ref="A982:A983"/>
    <mergeCell ref="A984:A985"/>
    <mergeCell ref="A962:A963"/>
    <mergeCell ref="A964:A965"/>
    <mergeCell ref="A966:A967"/>
    <mergeCell ref="A968:A969"/>
    <mergeCell ref="A970:A971"/>
    <mergeCell ref="A972:A973"/>
    <mergeCell ref="A947:A948"/>
    <mergeCell ref="A951:A952"/>
    <mergeCell ref="A954:A955"/>
    <mergeCell ref="A956:A957"/>
    <mergeCell ref="A958:A959"/>
    <mergeCell ref="A960:A961"/>
    <mergeCell ref="A930:A931"/>
    <mergeCell ref="A932:A933"/>
    <mergeCell ref="A937:A938"/>
    <mergeCell ref="A940:A941"/>
    <mergeCell ref="A943:A944"/>
    <mergeCell ref="A945:A946"/>
    <mergeCell ref="A909:A910"/>
    <mergeCell ref="A911:A912"/>
    <mergeCell ref="A913:A914"/>
    <mergeCell ref="A915:A916"/>
    <mergeCell ref="A917:A918"/>
    <mergeCell ref="A928:A929"/>
    <mergeCell ref="A897:A898"/>
    <mergeCell ref="A899:A900"/>
    <mergeCell ref="A901:A902"/>
    <mergeCell ref="A903:A904"/>
    <mergeCell ref="A905:A906"/>
    <mergeCell ref="A907:A908"/>
    <mergeCell ref="A885:A886"/>
    <mergeCell ref="A887:A888"/>
    <mergeCell ref="A889:A890"/>
    <mergeCell ref="A891:A892"/>
    <mergeCell ref="A893:A894"/>
    <mergeCell ref="A895:A896"/>
    <mergeCell ref="A863:A864"/>
    <mergeCell ref="A866:A867"/>
    <mergeCell ref="A868:A869"/>
    <mergeCell ref="A875:A876"/>
    <mergeCell ref="A881:A882"/>
    <mergeCell ref="A883:A884"/>
    <mergeCell ref="A837:A838"/>
    <mergeCell ref="A852:A853"/>
    <mergeCell ref="A854:A855"/>
    <mergeCell ref="A857:A858"/>
    <mergeCell ref="A859:A860"/>
    <mergeCell ref="A861:A862"/>
    <mergeCell ref="A818:A819"/>
    <mergeCell ref="A820:A821"/>
    <mergeCell ref="A822:A823"/>
    <mergeCell ref="A827:A828"/>
    <mergeCell ref="A830:A831"/>
    <mergeCell ref="A835:A836"/>
    <mergeCell ref="A794:A795"/>
    <mergeCell ref="A796:A797"/>
    <mergeCell ref="A798:A799"/>
    <mergeCell ref="A800:A801"/>
    <mergeCell ref="A812:A813"/>
    <mergeCell ref="A816:A817"/>
    <mergeCell ref="A776:A777"/>
    <mergeCell ref="A779:A780"/>
    <mergeCell ref="A781:A782"/>
    <mergeCell ref="A784:A785"/>
    <mergeCell ref="A786:A787"/>
    <mergeCell ref="A788:A789"/>
    <mergeCell ref="A761:A762"/>
    <mergeCell ref="A763:A764"/>
    <mergeCell ref="A765:A766"/>
    <mergeCell ref="A767:A768"/>
    <mergeCell ref="A770:A771"/>
    <mergeCell ref="A772:A773"/>
    <mergeCell ref="A748:A749"/>
    <mergeCell ref="A750:A751"/>
    <mergeCell ref="A752:A753"/>
    <mergeCell ref="A754:A755"/>
    <mergeCell ref="A756:A757"/>
    <mergeCell ref="A759:A760"/>
    <mergeCell ref="A735:A736"/>
    <mergeCell ref="A737:A738"/>
    <mergeCell ref="A739:A740"/>
    <mergeCell ref="A741:A742"/>
    <mergeCell ref="A743:A744"/>
    <mergeCell ref="A746:A747"/>
    <mergeCell ref="A722:A723"/>
    <mergeCell ref="A724:A725"/>
    <mergeCell ref="A727:A728"/>
    <mergeCell ref="A729:A730"/>
    <mergeCell ref="A731:A732"/>
    <mergeCell ref="A733:A734"/>
    <mergeCell ref="A705:A706"/>
    <mergeCell ref="A711:A712"/>
    <mergeCell ref="A713:A714"/>
    <mergeCell ref="A716:A717"/>
    <mergeCell ref="A718:A719"/>
    <mergeCell ref="A720:A721"/>
    <mergeCell ref="A668:A669"/>
    <mergeCell ref="A670:A671"/>
    <mergeCell ref="A673:A674"/>
    <mergeCell ref="A676:A677"/>
    <mergeCell ref="A685:A686"/>
    <mergeCell ref="A695:A696"/>
    <mergeCell ref="A653:A654"/>
    <mergeCell ref="A655:A656"/>
    <mergeCell ref="A657:A658"/>
    <mergeCell ref="A660:A661"/>
    <mergeCell ref="A663:A664"/>
    <mergeCell ref="A665:A666"/>
    <mergeCell ref="A641:A642"/>
    <mergeCell ref="A643:A644"/>
    <mergeCell ref="A645:A646"/>
    <mergeCell ref="A647:A648"/>
    <mergeCell ref="A649:A650"/>
    <mergeCell ref="A651:A652"/>
    <mergeCell ref="A629:A630"/>
    <mergeCell ref="A631:A632"/>
    <mergeCell ref="A633:A634"/>
    <mergeCell ref="A635:A636"/>
    <mergeCell ref="A637:A638"/>
    <mergeCell ref="A639:A640"/>
    <mergeCell ref="A616:A617"/>
    <mergeCell ref="A618:A619"/>
    <mergeCell ref="A621:A622"/>
    <mergeCell ref="A623:A624"/>
    <mergeCell ref="A625:A626"/>
    <mergeCell ref="A627:A628"/>
    <mergeCell ref="A599:A600"/>
    <mergeCell ref="A601:A602"/>
    <mergeCell ref="A605:A606"/>
    <mergeCell ref="A607:A608"/>
    <mergeCell ref="A610:A611"/>
    <mergeCell ref="A614:A615"/>
    <mergeCell ref="A581:A582"/>
    <mergeCell ref="A584:A585"/>
    <mergeCell ref="A587:A588"/>
    <mergeCell ref="A589:A590"/>
    <mergeCell ref="A591:A592"/>
    <mergeCell ref="A594:A595"/>
    <mergeCell ref="A567:A568"/>
    <mergeCell ref="A571:A572"/>
    <mergeCell ref="A573:A574"/>
    <mergeCell ref="A575:A576"/>
    <mergeCell ref="A577:A578"/>
    <mergeCell ref="A579:A580"/>
    <mergeCell ref="A551:A552"/>
    <mergeCell ref="A554:A555"/>
    <mergeCell ref="A557:A558"/>
    <mergeCell ref="A560:A561"/>
    <mergeCell ref="A562:A563"/>
    <mergeCell ref="A565:A566"/>
    <mergeCell ref="A529:A530"/>
    <mergeCell ref="A531:A532"/>
    <mergeCell ref="A535:A536"/>
    <mergeCell ref="A537:A538"/>
    <mergeCell ref="A546:A547"/>
    <mergeCell ref="A549:A550"/>
    <mergeCell ref="A506:A509"/>
    <mergeCell ref="A515:A516"/>
    <mergeCell ref="A517:A518"/>
    <mergeCell ref="A521:A522"/>
    <mergeCell ref="A523:A524"/>
    <mergeCell ref="A527:A528"/>
    <mergeCell ref="A469:A470"/>
    <mergeCell ref="A498:A499"/>
    <mergeCell ref="A490:A491"/>
    <mergeCell ref="A500:A501"/>
    <mergeCell ref="A502:A503"/>
    <mergeCell ref="A504:A505"/>
    <mergeCell ref="A456:A457"/>
    <mergeCell ref="A458:A459"/>
    <mergeCell ref="A460:A461"/>
    <mergeCell ref="A462:A463"/>
    <mergeCell ref="A464:A465"/>
    <mergeCell ref="A466:A467"/>
    <mergeCell ref="A442:A443"/>
    <mergeCell ref="A444:A445"/>
    <mergeCell ref="A446:A447"/>
    <mergeCell ref="A448:A449"/>
    <mergeCell ref="A450:A451"/>
    <mergeCell ref="A452:A455"/>
    <mergeCell ref="A430:A431"/>
    <mergeCell ref="A432:A433"/>
    <mergeCell ref="A434:A435"/>
    <mergeCell ref="A436:A437"/>
    <mergeCell ref="A438:A439"/>
    <mergeCell ref="A440:A441"/>
    <mergeCell ref="A417:A418"/>
    <mergeCell ref="A419:A420"/>
    <mergeCell ref="A421:A422"/>
    <mergeCell ref="A423:A424"/>
    <mergeCell ref="A425:A426"/>
    <mergeCell ref="A427:A428"/>
    <mergeCell ref="A403:A404"/>
    <mergeCell ref="A405:A406"/>
    <mergeCell ref="A407:A408"/>
    <mergeCell ref="A409:A410"/>
    <mergeCell ref="A411:A412"/>
    <mergeCell ref="A414:A415"/>
    <mergeCell ref="A389:A390"/>
    <mergeCell ref="A391:A392"/>
    <mergeCell ref="A393:A394"/>
    <mergeCell ref="A396:A397"/>
    <mergeCell ref="A399:A400"/>
    <mergeCell ref="A401:A402"/>
    <mergeCell ref="A376:A377"/>
    <mergeCell ref="A378:A379"/>
    <mergeCell ref="A380:A381"/>
    <mergeCell ref="A382:A383"/>
    <mergeCell ref="A385:A386"/>
    <mergeCell ref="A387:A388"/>
    <mergeCell ref="A363:A364"/>
    <mergeCell ref="A365:A366"/>
    <mergeCell ref="A367:A368"/>
    <mergeCell ref="A370:A371"/>
    <mergeCell ref="A372:A373"/>
    <mergeCell ref="A374:A375"/>
    <mergeCell ref="A345:A346"/>
    <mergeCell ref="A347:A348"/>
    <mergeCell ref="A350:A351"/>
    <mergeCell ref="A352:A353"/>
    <mergeCell ref="A359:A360"/>
    <mergeCell ref="A361:A362"/>
    <mergeCell ref="A331:A332"/>
    <mergeCell ref="A333:A334"/>
    <mergeCell ref="A335:A336"/>
    <mergeCell ref="A337:A338"/>
    <mergeCell ref="A339:A340"/>
    <mergeCell ref="A343:A344"/>
    <mergeCell ref="A314:A315"/>
    <mergeCell ref="A319:A320"/>
    <mergeCell ref="A321:A322"/>
    <mergeCell ref="A323:A324"/>
    <mergeCell ref="A326:A327"/>
    <mergeCell ref="A328:A329"/>
    <mergeCell ref="A277:A278"/>
    <mergeCell ref="A296:A298"/>
    <mergeCell ref="A299:A301"/>
    <mergeCell ref="A302:A304"/>
    <mergeCell ref="A310:A311"/>
    <mergeCell ref="A312:A313"/>
    <mergeCell ref="A263:A264"/>
    <mergeCell ref="A265:A266"/>
    <mergeCell ref="A268:A269"/>
    <mergeCell ref="A270:A271"/>
    <mergeCell ref="A272:A273"/>
    <mergeCell ref="A274:A275"/>
    <mergeCell ref="A242:A243"/>
    <mergeCell ref="A244:A245"/>
    <mergeCell ref="A249:A250"/>
    <mergeCell ref="A253:A254"/>
    <mergeCell ref="A256:A257"/>
    <mergeCell ref="A261:A262"/>
    <mergeCell ref="A227:A228"/>
    <mergeCell ref="A229:A230"/>
    <mergeCell ref="A231:A232"/>
    <mergeCell ref="A233:A234"/>
    <mergeCell ref="A236:A237"/>
    <mergeCell ref="A238:A239"/>
    <mergeCell ref="A213:A214"/>
    <mergeCell ref="A216:A217"/>
    <mergeCell ref="A218:A219"/>
    <mergeCell ref="A221:A222"/>
    <mergeCell ref="A223:A224"/>
    <mergeCell ref="A225:A226"/>
    <mergeCell ref="A197:A198"/>
    <mergeCell ref="A200:A201"/>
    <mergeCell ref="A202:A203"/>
    <mergeCell ref="A205:A206"/>
    <mergeCell ref="A207:A208"/>
    <mergeCell ref="A211:A212"/>
    <mergeCell ref="A183:A184"/>
    <mergeCell ref="A185:A186"/>
    <mergeCell ref="A187:A188"/>
    <mergeCell ref="A189:A190"/>
    <mergeCell ref="A192:A193"/>
    <mergeCell ref="A195:A196"/>
    <mergeCell ref="A153:A158"/>
    <mergeCell ref="A159:A162"/>
    <mergeCell ref="A163:A168"/>
    <mergeCell ref="A169:A170"/>
    <mergeCell ref="A171:A174"/>
    <mergeCell ref="A175:A180"/>
    <mergeCell ref="A139:A140"/>
    <mergeCell ref="A141:A142"/>
    <mergeCell ref="A143:A144"/>
    <mergeCell ref="A145:A146"/>
    <mergeCell ref="A147:A148"/>
    <mergeCell ref="A150:A152"/>
    <mergeCell ref="A124:A125"/>
    <mergeCell ref="A126:A127"/>
    <mergeCell ref="A128:A129"/>
    <mergeCell ref="A130:A131"/>
    <mergeCell ref="A135:A136"/>
    <mergeCell ref="A137:A138"/>
    <mergeCell ref="A106:A107"/>
    <mergeCell ref="A108:A109"/>
    <mergeCell ref="A110:A111"/>
    <mergeCell ref="A113:A114"/>
    <mergeCell ref="A115:A116"/>
    <mergeCell ref="A121:A122"/>
    <mergeCell ref="A92:A93"/>
    <mergeCell ref="A94:A95"/>
    <mergeCell ref="A96:A97"/>
    <mergeCell ref="A98:A99"/>
    <mergeCell ref="A101:A102"/>
    <mergeCell ref="A104:A105"/>
    <mergeCell ref="A80:A81"/>
    <mergeCell ref="A82:A83"/>
    <mergeCell ref="A84:A85"/>
    <mergeCell ref="A86:A87"/>
    <mergeCell ref="A88:A89"/>
    <mergeCell ref="A90:A91"/>
    <mergeCell ref="A66:A67"/>
    <mergeCell ref="A68:A69"/>
    <mergeCell ref="A70:A71"/>
    <mergeCell ref="A72:A73"/>
    <mergeCell ref="A76:A77"/>
    <mergeCell ref="A78:A79"/>
    <mergeCell ref="A49:A50"/>
    <mergeCell ref="A51:A52"/>
    <mergeCell ref="A55:A56"/>
    <mergeCell ref="A61:A62"/>
    <mergeCell ref="A64:A65"/>
    <mergeCell ref="A29:A30"/>
    <mergeCell ref="A31:A32"/>
    <mergeCell ref="A33:A34"/>
    <mergeCell ref="A35:A36"/>
    <mergeCell ref="A37:A38"/>
    <mergeCell ref="A40:A41"/>
    <mergeCell ref="E1014:E1015"/>
    <mergeCell ref="E1016:E1017"/>
    <mergeCell ref="E1019:E1020"/>
    <mergeCell ref="E1021:E1022"/>
    <mergeCell ref="E1023:E1024"/>
    <mergeCell ref="E1025:E1026"/>
    <mergeCell ref="E1002:E1003"/>
    <mergeCell ref="E1004:E1005"/>
    <mergeCell ref="E1006:E1007"/>
    <mergeCell ref="E1008:E1009"/>
    <mergeCell ref="E1010:E1011"/>
    <mergeCell ref="E1012:E1013"/>
    <mergeCell ref="E1062:E1063"/>
    <mergeCell ref="E1040:E1041"/>
    <mergeCell ref="E1042:E1043"/>
    <mergeCell ref="E1044:E1045"/>
    <mergeCell ref="E1046:E1047"/>
    <mergeCell ref="E1048:E1049"/>
    <mergeCell ref="E1050:E1051"/>
    <mergeCell ref="E1027:E1028"/>
    <mergeCell ref="E1029:E1030"/>
    <mergeCell ref="E1031:E1032"/>
    <mergeCell ref="E1034:E1035"/>
    <mergeCell ref="E1036:E1037"/>
    <mergeCell ref="E1038:E1039"/>
    <mergeCell ref="E1052:E1053"/>
    <mergeCell ref="E1054:E1055"/>
    <mergeCell ref="E1056:E1057"/>
    <mergeCell ref="E1058:E1059"/>
    <mergeCell ref="E1060:E1061"/>
    <mergeCell ref="E994:E995"/>
    <mergeCell ref="E996:E997"/>
    <mergeCell ref="E998:E999"/>
    <mergeCell ref="E976:E977"/>
    <mergeCell ref="E978:E979"/>
    <mergeCell ref="E980:E981"/>
    <mergeCell ref="E982:E983"/>
    <mergeCell ref="E984:E985"/>
    <mergeCell ref="E986:E987"/>
    <mergeCell ref="E988:E989"/>
    <mergeCell ref="E990:E991"/>
    <mergeCell ref="E992:E993"/>
    <mergeCell ref="E964:E965"/>
    <mergeCell ref="E966:E967"/>
    <mergeCell ref="E968:E969"/>
    <mergeCell ref="E970:E971"/>
    <mergeCell ref="E972:E973"/>
    <mergeCell ref="E974:E975"/>
    <mergeCell ref="E951:E952"/>
    <mergeCell ref="E954:E955"/>
    <mergeCell ref="E956:E957"/>
    <mergeCell ref="E958:E959"/>
    <mergeCell ref="E960:E961"/>
    <mergeCell ref="E962:E963"/>
    <mergeCell ref="E932:E933"/>
    <mergeCell ref="E937:E938"/>
    <mergeCell ref="E940:E941"/>
    <mergeCell ref="E943:E944"/>
    <mergeCell ref="E945:E946"/>
    <mergeCell ref="E947:E948"/>
    <mergeCell ref="E911:E912"/>
    <mergeCell ref="E913:E914"/>
    <mergeCell ref="E915:E916"/>
    <mergeCell ref="E917:E918"/>
    <mergeCell ref="E928:E929"/>
    <mergeCell ref="E930:E931"/>
    <mergeCell ref="E899:E900"/>
    <mergeCell ref="E901:E902"/>
    <mergeCell ref="E903:E904"/>
    <mergeCell ref="E905:E906"/>
    <mergeCell ref="E907:E908"/>
    <mergeCell ref="E909:E910"/>
    <mergeCell ref="E887:E888"/>
    <mergeCell ref="E889:E890"/>
    <mergeCell ref="E891:E892"/>
    <mergeCell ref="E893:E894"/>
    <mergeCell ref="E895:E896"/>
    <mergeCell ref="E897:E898"/>
    <mergeCell ref="E866:E867"/>
    <mergeCell ref="E868:E869"/>
    <mergeCell ref="E875:E876"/>
    <mergeCell ref="E881:E882"/>
    <mergeCell ref="E883:E884"/>
    <mergeCell ref="E885:E886"/>
    <mergeCell ref="E852:E853"/>
    <mergeCell ref="E854:E855"/>
    <mergeCell ref="E857:E858"/>
    <mergeCell ref="E859:E860"/>
    <mergeCell ref="E861:E862"/>
    <mergeCell ref="E863:E864"/>
    <mergeCell ref="E820:E821"/>
    <mergeCell ref="E822:E823"/>
    <mergeCell ref="E827:E828"/>
    <mergeCell ref="E830:E831"/>
    <mergeCell ref="E835:E836"/>
    <mergeCell ref="E837:E838"/>
    <mergeCell ref="E796:E797"/>
    <mergeCell ref="E798:E799"/>
    <mergeCell ref="E800:E801"/>
    <mergeCell ref="E812:E813"/>
    <mergeCell ref="E816:E817"/>
    <mergeCell ref="E818:E819"/>
    <mergeCell ref="E779:E780"/>
    <mergeCell ref="E781:E782"/>
    <mergeCell ref="E784:E785"/>
    <mergeCell ref="E786:E787"/>
    <mergeCell ref="E788:E789"/>
    <mergeCell ref="E794:E795"/>
    <mergeCell ref="E763:E764"/>
    <mergeCell ref="E765:E766"/>
    <mergeCell ref="E767:E768"/>
    <mergeCell ref="E770:E771"/>
    <mergeCell ref="E772:E773"/>
    <mergeCell ref="E776:E777"/>
    <mergeCell ref="E750:E751"/>
    <mergeCell ref="E752:E753"/>
    <mergeCell ref="E754:E755"/>
    <mergeCell ref="E756:E757"/>
    <mergeCell ref="E759:E760"/>
    <mergeCell ref="E761:E762"/>
    <mergeCell ref="E737:E738"/>
    <mergeCell ref="E739:E740"/>
    <mergeCell ref="E741:E742"/>
    <mergeCell ref="E743:E744"/>
    <mergeCell ref="E746:E747"/>
    <mergeCell ref="E748:E749"/>
    <mergeCell ref="E724:E725"/>
    <mergeCell ref="E727:E728"/>
    <mergeCell ref="E729:E730"/>
    <mergeCell ref="E731:E732"/>
    <mergeCell ref="E733:E734"/>
    <mergeCell ref="E735:E736"/>
    <mergeCell ref="E711:E712"/>
    <mergeCell ref="E713:E714"/>
    <mergeCell ref="E716:E717"/>
    <mergeCell ref="E718:E719"/>
    <mergeCell ref="E720:E721"/>
    <mergeCell ref="E722:E723"/>
    <mergeCell ref="E670:E671"/>
    <mergeCell ref="E673:E674"/>
    <mergeCell ref="E676:E677"/>
    <mergeCell ref="E685:E686"/>
    <mergeCell ref="E695:E696"/>
    <mergeCell ref="E705:E706"/>
    <mergeCell ref="E655:E656"/>
    <mergeCell ref="E657:E658"/>
    <mergeCell ref="E660:E661"/>
    <mergeCell ref="E663:E664"/>
    <mergeCell ref="E665:E666"/>
    <mergeCell ref="E668:E669"/>
    <mergeCell ref="E643:E644"/>
    <mergeCell ref="E645:E646"/>
    <mergeCell ref="E647:E648"/>
    <mergeCell ref="E649:E650"/>
    <mergeCell ref="E651:E652"/>
    <mergeCell ref="E653:E654"/>
    <mergeCell ref="E631:E632"/>
    <mergeCell ref="E633:E634"/>
    <mergeCell ref="E635:E636"/>
    <mergeCell ref="E637:E638"/>
    <mergeCell ref="E639:E640"/>
    <mergeCell ref="E641:E642"/>
    <mergeCell ref="E618:E619"/>
    <mergeCell ref="E621:E622"/>
    <mergeCell ref="E623:E624"/>
    <mergeCell ref="E625:E626"/>
    <mergeCell ref="E627:E628"/>
    <mergeCell ref="E629:E630"/>
    <mergeCell ref="E601:E602"/>
    <mergeCell ref="E605:E606"/>
    <mergeCell ref="E607:E608"/>
    <mergeCell ref="E610:E611"/>
    <mergeCell ref="E614:E615"/>
    <mergeCell ref="E616:E617"/>
    <mergeCell ref="E584:E585"/>
    <mergeCell ref="E587:E588"/>
    <mergeCell ref="E589:E590"/>
    <mergeCell ref="E591:E592"/>
    <mergeCell ref="E594:E595"/>
    <mergeCell ref="E599:E600"/>
    <mergeCell ref="E571:E572"/>
    <mergeCell ref="E573:E574"/>
    <mergeCell ref="E575:E576"/>
    <mergeCell ref="E577:E578"/>
    <mergeCell ref="E579:E580"/>
    <mergeCell ref="E581:E582"/>
    <mergeCell ref="E554:E555"/>
    <mergeCell ref="E557:E558"/>
    <mergeCell ref="E560:E561"/>
    <mergeCell ref="E562:E563"/>
    <mergeCell ref="E565:E566"/>
    <mergeCell ref="E567:E568"/>
    <mergeCell ref="E531:E532"/>
    <mergeCell ref="E535:E536"/>
    <mergeCell ref="E537:E538"/>
    <mergeCell ref="E546:E547"/>
    <mergeCell ref="E549:E550"/>
    <mergeCell ref="E551:E552"/>
    <mergeCell ref="E515:E516"/>
    <mergeCell ref="E517:E518"/>
    <mergeCell ref="E521:E522"/>
    <mergeCell ref="E523:E524"/>
    <mergeCell ref="E527:E528"/>
    <mergeCell ref="E529:E530"/>
    <mergeCell ref="E490:E491"/>
    <mergeCell ref="E498:E499"/>
    <mergeCell ref="E500:E501"/>
    <mergeCell ref="E502:E503"/>
    <mergeCell ref="E504:E505"/>
    <mergeCell ref="E506:E509"/>
    <mergeCell ref="E458:E459"/>
    <mergeCell ref="E460:E461"/>
    <mergeCell ref="E462:E463"/>
    <mergeCell ref="E464:E465"/>
    <mergeCell ref="E466:E467"/>
    <mergeCell ref="E469:E470"/>
    <mergeCell ref="E444:E445"/>
    <mergeCell ref="E446:E447"/>
    <mergeCell ref="E448:E449"/>
    <mergeCell ref="E450:E451"/>
    <mergeCell ref="E452:E455"/>
    <mergeCell ref="E456:E457"/>
    <mergeCell ref="E432:E433"/>
    <mergeCell ref="E434:E435"/>
    <mergeCell ref="E436:E437"/>
    <mergeCell ref="E438:E439"/>
    <mergeCell ref="E440:E441"/>
    <mergeCell ref="E442:E443"/>
    <mergeCell ref="E419:E420"/>
    <mergeCell ref="E421:E422"/>
    <mergeCell ref="E423:E424"/>
    <mergeCell ref="E425:E426"/>
    <mergeCell ref="E427:E428"/>
    <mergeCell ref="E430:E431"/>
    <mergeCell ref="E405:E406"/>
    <mergeCell ref="E407:E408"/>
    <mergeCell ref="E409:E410"/>
    <mergeCell ref="E411:E412"/>
    <mergeCell ref="E414:E415"/>
    <mergeCell ref="E417:E418"/>
    <mergeCell ref="E391:E392"/>
    <mergeCell ref="E393:E394"/>
    <mergeCell ref="E396:E397"/>
    <mergeCell ref="E399:E400"/>
    <mergeCell ref="E401:E402"/>
    <mergeCell ref="E403:E404"/>
    <mergeCell ref="E378:E379"/>
    <mergeCell ref="E380:E381"/>
    <mergeCell ref="E382:E383"/>
    <mergeCell ref="E385:E386"/>
    <mergeCell ref="E387:E388"/>
    <mergeCell ref="E389:E390"/>
    <mergeCell ref="E365:E366"/>
    <mergeCell ref="E367:E368"/>
    <mergeCell ref="E370:E371"/>
    <mergeCell ref="E372:E373"/>
    <mergeCell ref="E374:E375"/>
    <mergeCell ref="E376:E377"/>
    <mergeCell ref="E347:E348"/>
    <mergeCell ref="E350:E351"/>
    <mergeCell ref="E352:E353"/>
    <mergeCell ref="E359:E360"/>
    <mergeCell ref="E361:E362"/>
    <mergeCell ref="E363:E364"/>
    <mergeCell ref="E333:E334"/>
    <mergeCell ref="E335:E336"/>
    <mergeCell ref="E337:E338"/>
    <mergeCell ref="E339:E340"/>
    <mergeCell ref="E343:E344"/>
    <mergeCell ref="E345:E346"/>
    <mergeCell ref="E319:E320"/>
    <mergeCell ref="E321:E322"/>
    <mergeCell ref="E323:E324"/>
    <mergeCell ref="E326:E327"/>
    <mergeCell ref="E328:E329"/>
    <mergeCell ref="E331:E332"/>
    <mergeCell ref="E296:E298"/>
    <mergeCell ref="E299:E301"/>
    <mergeCell ref="E302:E304"/>
    <mergeCell ref="E310:E311"/>
    <mergeCell ref="E312:E313"/>
    <mergeCell ref="E314:E315"/>
    <mergeCell ref="E265:E266"/>
    <mergeCell ref="E268:E269"/>
    <mergeCell ref="E270:E271"/>
    <mergeCell ref="E272:E273"/>
    <mergeCell ref="E274:E275"/>
    <mergeCell ref="E277:E278"/>
    <mergeCell ref="E244:E245"/>
    <mergeCell ref="E249:E250"/>
    <mergeCell ref="E253:E254"/>
    <mergeCell ref="E256:E257"/>
    <mergeCell ref="E261:E262"/>
    <mergeCell ref="E263:E264"/>
    <mergeCell ref="E229:E230"/>
    <mergeCell ref="E231:E232"/>
    <mergeCell ref="E233:E234"/>
    <mergeCell ref="E236:E237"/>
    <mergeCell ref="E238:E239"/>
    <mergeCell ref="E242:E243"/>
    <mergeCell ref="E216:E217"/>
    <mergeCell ref="E218:E219"/>
    <mergeCell ref="E221:E222"/>
    <mergeCell ref="E223:E224"/>
    <mergeCell ref="E225:E226"/>
    <mergeCell ref="E227:E228"/>
    <mergeCell ref="E200:E201"/>
    <mergeCell ref="E202:E203"/>
    <mergeCell ref="E205:E206"/>
    <mergeCell ref="E207:E208"/>
    <mergeCell ref="E211:E212"/>
    <mergeCell ref="E213:E214"/>
    <mergeCell ref="E185:E186"/>
    <mergeCell ref="E187:E188"/>
    <mergeCell ref="E189:E190"/>
    <mergeCell ref="E192:E193"/>
    <mergeCell ref="E195:E196"/>
    <mergeCell ref="E197:E198"/>
    <mergeCell ref="E159:E162"/>
    <mergeCell ref="E163:E168"/>
    <mergeCell ref="E169:E170"/>
    <mergeCell ref="E171:E174"/>
    <mergeCell ref="E175:E180"/>
    <mergeCell ref="E183:E184"/>
    <mergeCell ref="E141:E142"/>
    <mergeCell ref="E143:E144"/>
    <mergeCell ref="E145:E146"/>
    <mergeCell ref="E147:E148"/>
    <mergeCell ref="E150:E152"/>
    <mergeCell ref="E153:E158"/>
    <mergeCell ref="E126:E127"/>
    <mergeCell ref="E128:E129"/>
    <mergeCell ref="E130:E131"/>
    <mergeCell ref="E135:E136"/>
    <mergeCell ref="E137:E138"/>
    <mergeCell ref="E139:E140"/>
    <mergeCell ref="E108:E109"/>
    <mergeCell ref="E110:E111"/>
    <mergeCell ref="E113:E114"/>
    <mergeCell ref="E115:E116"/>
    <mergeCell ref="E121:E122"/>
    <mergeCell ref="E124:E125"/>
    <mergeCell ref="E94:E95"/>
    <mergeCell ref="E96:E97"/>
    <mergeCell ref="E98:E99"/>
    <mergeCell ref="E101:E102"/>
    <mergeCell ref="E104:E105"/>
    <mergeCell ref="E106:E107"/>
    <mergeCell ref="E82:E83"/>
    <mergeCell ref="E84:E85"/>
    <mergeCell ref="E86:E87"/>
    <mergeCell ref="E88:E89"/>
    <mergeCell ref="E90:E91"/>
    <mergeCell ref="E92:E93"/>
    <mergeCell ref="E68:E69"/>
    <mergeCell ref="E70:E71"/>
    <mergeCell ref="E72:E73"/>
    <mergeCell ref="E76:E77"/>
    <mergeCell ref="E78:E79"/>
    <mergeCell ref="E80:E81"/>
    <mergeCell ref="E49:E50"/>
    <mergeCell ref="E51:E52"/>
    <mergeCell ref="E55:E56"/>
    <mergeCell ref="E61:E62"/>
    <mergeCell ref="E64:E65"/>
    <mergeCell ref="E66:E67"/>
    <mergeCell ref="E35:E36"/>
    <mergeCell ref="A12:A18"/>
    <mergeCell ref="A22:A23"/>
    <mergeCell ref="A24:A25"/>
    <mergeCell ref="A26:A27"/>
    <mergeCell ref="E37:E38"/>
    <mergeCell ref="E40:E41"/>
    <mergeCell ref="E45:E46"/>
    <mergeCell ref="H6:J7"/>
    <mergeCell ref="E12:E18"/>
    <mergeCell ref="E22:E23"/>
    <mergeCell ref="E24:E25"/>
    <mergeCell ref="E26:E27"/>
    <mergeCell ref="E29:E30"/>
    <mergeCell ref="A45:A46"/>
    <mergeCell ref="A3:J5"/>
    <mergeCell ref="B6:C8"/>
    <mergeCell ref="D6:D8"/>
    <mergeCell ref="E6:E8"/>
    <mergeCell ref="F6:F8"/>
    <mergeCell ref="G6:G8"/>
    <mergeCell ref="A6:A8"/>
    <mergeCell ref="E31:E32"/>
    <mergeCell ref="E33:E34"/>
    <mergeCell ref="A1082:J1082"/>
    <mergeCell ref="A1084:J1084"/>
    <mergeCell ref="A1086:J1086"/>
    <mergeCell ref="A1087:J1087"/>
    <mergeCell ref="A1088:J1088"/>
    <mergeCell ref="A1090:J1090"/>
    <mergeCell ref="A1067:J1067"/>
    <mergeCell ref="A1069:J1069"/>
    <mergeCell ref="A1072:J1072"/>
    <mergeCell ref="A1075:J1075"/>
    <mergeCell ref="A1078:J1078"/>
    <mergeCell ref="A1080:J1080"/>
  </mergeCells>
  <conditionalFormatting sqref="E37 E12:E22 E24 E26 E28:E29 E31 E33 E35 E39:E40 E42:E43">
    <cfRule type="duplicateValues" dxfId="71" priority="164"/>
  </conditionalFormatting>
  <conditionalFormatting sqref="A37 A24 A26 A28:A29 A31 A33 A35 A39:A40 A42:A43 A12 A19:A22">
    <cfRule type="duplicateValues" dxfId="70" priority="163"/>
  </conditionalFormatting>
  <conditionalFormatting sqref="E12:E20">
    <cfRule type="duplicateValues" dxfId="69" priority="160"/>
  </conditionalFormatting>
  <conditionalFormatting sqref="A12 A19:A20">
    <cfRule type="duplicateValues" dxfId="68" priority="159"/>
  </conditionalFormatting>
  <conditionalFormatting sqref="A12 A19:A22 A24 A26 A28:A29 A31 A33 A35 A37 A39:A40 A42:A43">
    <cfRule type="duplicateValues" dxfId="67" priority="157"/>
  </conditionalFormatting>
  <conditionalFormatting sqref="E98 E45 E47:E49 E51 E53:E55 E57:E61 E63:E64 E66 E68 E70 E72 E74:E76 E78 E80 E82 E84 E86 E88 E90 E92 E94 E96">
    <cfRule type="duplicateValues" dxfId="66" priority="153"/>
  </conditionalFormatting>
  <conditionalFormatting sqref="A98 A45 A47 A49 A51 A53:A55 A57:A61 A63:A64 A66 A68 A70 A72 A74:A76 A78 A80 A82 A84 A86 A88 A90 A92 A94 A96">
    <cfRule type="duplicateValues" dxfId="65" priority="152"/>
  </conditionalFormatting>
  <conditionalFormatting sqref="A49 A45 A47 A51 A53:A55 A57:A61 A63:A64 A66 A68 A70 A72 A74:A76 A78 A80 A82 A84 A86 A88 A90 A92 A94 A96 A98">
    <cfRule type="duplicateValues" dxfId="64" priority="150"/>
  </conditionalFormatting>
  <conditionalFormatting sqref="E130 E100:E101 E103:E104 E106 E108 E110 E112:E113 E115 E117:E121 E123:E124 E126 E128 E132">
    <cfRule type="duplicateValues" dxfId="63" priority="144"/>
  </conditionalFormatting>
  <conditionalFormatting sqref="A130 A101 A103:A104 A106 A108 A110 A112:A113 A115 A117:A121 A123:A124 A126 A128 A132">
    <cfRule type="duplicateValues" dxfId="62" priority="143"/>
  </conditionalFormatting>
  <conditionalFormatting sqref="A101 A103:A104 A106 A108 A110 A112:A113 A115 A117:A121 A123:A124 A126 A128 A130 A132">
    <cfRule type="duplicateValues" dxfId="61" priority="141"/>
  </conditionalFormatting>
  <conditionalFormatting sqref="E244 E163 E133:E135 E137 E139 E141 E143 E145 E147 E149:E150 E153 E159 E169 E171 E175 E181:E183 E185 E187 E189 E191:E192 E194:E195 E197 E199:E200 E202 E204:E205 E207 E209:E211 E213 E215:E216 E218 E220:E221 E223 E225 E227 E229 E231 E233 E235:E236 E238 E240:E242">
    <cfRule type="duplicateValues" dxfId="60" priority="136"/>
  </conditionalFormatting>
  <conditionalFormatting sqref="E246:E247">
    <cfRule type="duplicateValues" dxfId="59" priority="135"/>
  </conditionalFormatting>
  <conditionalFormatting sqref="A244 A163 A134:A135 A137 A139 A141 A143 A145 A147 A149:A150 A153 A159 A169 A171 A175 A181:A183 A185 A187 A189 A191:A192 A194:A195 A197 A199:A200 A202 A204:A205 A207 A209:A211 A213 A215:A216 A218 A220:A221 A223 A225 A227 A229 A231 A233 A235:A236 A238 A240:A242">
    <cfRule type="duplicateValues" dxfId="58" priority="134"/>
  </conditionalFormatting>
  <conditionalFormatting sqref="A247">
    <cfRule type="duplicateValues" dxfId="57" priority="133"/>
  </conditionalFormatting>
  <conditionalFormatting sqref="E258:E259 E246:E249 E251:E253 E255:E256">
    <cfRule type="duplicateValues" dxfId="56" priority="129"/>
  </conditionalFormatting>
  <conditionalFormatting sqref="A258:A259 A247:A249 A251:A253 A255:A256">
    <cfRule type="duplicateValues" dxfId="55" priority="128"/>
  </conditionalFormatting>
  <conditionalFormatting sqref="A247:A249 A134:A135 A137 A139 A141 A143 A145 A147 A149:A150 A153 A159 A163 A169 A171 A175 A181:A183 A185 A187 A189 A191:A192 A194:A195 A197 A199:A200 A202 A204:A205 A207 A209:A211 A213 A215:A216 A218 A220:A221 A223 A225 A227 A229 A231 A233 A235:A236 A238 A240:A242 A244 A251:A253 A255:A256 A258:A259">
    <cfRule type="duplicateValues" dxfId="54" priority="126"/>
  </conditionalFormatting>
  <conditionalFormatting sqref="E367 E260:E261 E263 E265 E267:E268 E270 E272 E274 E276:E277 E279:E296 E299 E302 E305:E310 E312 E314 E316:E319 E321 E323 E325:E326 E328 E330:E331 E333 E335 E337 E339 E341:E343 E345 E347 E349:E350 E352 E354:E359 E361 E363 E365">
    <cfRule type="duplicateValues" dxfId="53" priority="121"/>
  </conditionalFormatting>
  <conditionalFormatting sqref="A367 A261 A263 A265 A267:A268 A270 A272 A274 A277 A279:A296 A299 A302 A305:A310 A312 A314 A316:A319 A321 A323 A325:A326 A328 A330:A331 A333 A335 A337 A339 A341:A343 A345 A347 A349:A350 A352 A354:A359 A361 A363 A365">
    <cfRule type="duplicateValues" dxfId="52" priority="120"/>
  </conditionalFormatting>
  <conditionalFormatting sqref="A277 A261 A263 A265 A267:A268 A270 A272 A274 A279:A296 A299 A302 A305:A310 A312 A314 A316:A319 A321 A323 A325:A326 A328 A330:A331 A333 A335 A337 A339 A341:A343 A345 A347 A349:A350 A352 A354:A359 A361 A363 A365 A367">
    <cfRule type="duplicateValues" dxfId="51" priority="118"/>
  </conditionalFormatting>
  <conditionalFormatting sqref="E427 E369:E370 E372 E374 E376 E378 E380 E382 E384:E385 E387 E389 E391 E393 E395:E396 E398:E399 E401 E403 E405 E407 E409 E411 E413:E414 E416:E417 E419 E421 E423 E425">
    <cfRule type="duplicateValues" dxfId="50" priority="113"/>
  </conditionalFormatting>
  <conditionalFormatting sqref="A427 A370 A372 A374 A376 A378 A380 A382 A385 A387 A389 A391 A393 A395:A396 A398:A399 A401 A403 A405 A407 A409 A411 A413:A414 A416:A417 A419 A421 A423 A425">
    <cfRule type="duplicateValues" dxfId="49" priority="112"/>
  </conditionalFormatting>
  <conditionalFormatting sqref="E413:E428 E369:E370 E372 E374 E376 E378 E380 E382 E384:E385 E387 E389 E391 E393 E395:E396 E398:E399 E401 E403 E405 E407 E409 E411">
    <cfRule type="duplicateValues" dxfId="48" priority="108"/>
  </conditionalFormatting>
  <conditionalFormatting sqref="A413:A414 A370 A372 A374 A376 A378 A380 A382 A385 A387 A389 A391 A393 A395:A396 A398:A399 A401 A403 A405 A407 A409 A411 A416:A417 A419 A421 A423 A425 A427">
    <cfRule type="duplicateValues" dxfId="47" priority="107"/>
  </conditionalFormatting>
  <conditionalFormatting sqref="A385 A370 A372 A374 A376 A378 A380 A382 A387 A389 A391 A393 A395:A396 A398:A399 A401 A403 A405 A407 A409 A411 A413:A414 A416:A417 A419 A421 A423 A425 A427">
    <cfRule type="duplicateValues" dxfId="46" priority="105"/>
  </conditionalFormatting>
  <conditionalFormatting sqref="E603 E430 E432 E434 E436 E438 E440 E442 E444 E446 E448 E450 E452 E456 E458 E460 E462 E464 E466 E468:E469 E471:E490 E492:E498 E500 E502 E504 E506 E510:E515 E517 E519:E521 E523 E525:E527 E529 E531 E533:E535 E537 E539:E546 E548:E549 E551 E553:E554 E556:E557 E559:E560 E562 E564:E565 E567 E569:E571 E573 E575 E577 E579 E581 E583:E584 E586:E587 E589 E591 E593:E594 E596:E599 E601">
    <cfRule type="duplicateValues" dxfId="45" priority="101"/>
  </conditionalFormatting>
  <conditionalFormatting sqref="A603 A430 A432 A434 A436 A438 A440 A442 A444 A446 A448 A450 A452 A456 A458 A460 A462 A464 A466 A468:A469 A471:A490 A492:A498 A500 A502 A504 A506 A510:A515 A517 A519:A521 A523 A525:A527 A529 A531 A533:A535 A537 A539:A546 A548:A549 A551 A553:A554 A556:A557 A559:A560 A562 A564:A565 A567 A569:A571 A573 A575 A577 A579 A581 A583:A584 A586:A587 A589 A591 A593:A594 A596:A599 A601">
    <cfRule type="duplicateValues" dxfId="44" priority="100"/>
  </conditionalFormatting>
  <conditionalFormatting sqref="E430:E603">
    <cfRule type="duplicateValues" dxfId="43" priority="96"/>
  </conditionalFormatting>
  <conditionalFormatting sqref="A430 A432 A434 A436 A438 A440 A442 A444 A446 A448 A450 A452 A456 A458 A460 A462 A464 A466 A468:A469 A471:A490 A500 A492:A498 A502 A504 A506 A510:A515 A517 A519:A521 A523 A525:A527 A529 A531 A533:A535 A537 A539:A546 A548:A549 A551 A553:A554 A556:A557 A559:A560 A562 A564:A565 A567 A569:A571 A573 A575 A577 A579 A581 A583:A584 A586:A587 A589 A591 A593:A594 A596:A599 A601 A603">
    <cfRule type="duplicateValues" dxfId="42" priority="95"/>
  </conditionalFormatting>
  <conditionalFormatting sqref="E429">
    <cfRule type="duplicateValues" dxfId="41" priority="93"/>
  </conditionalFormatting>
  <conditionalFormatting sqref="E429">
    <cfRule type="duplicateValues" dxfId="40" priority="91"/>
  </conditionalFormatting>
  <conditionalFormatting sqref="E667:E668 E604:E605 E607 E609:E610 E612:E614 E616 E618 E620:E621 E623 E625 E627 E629 E631 E633 E635 E637 E639 E641 E643 E645 E647 E649 E651 E653 E655 E657 E659:E660 E662:E663 E665 E670">
    <cfRule type="duplicateValues" dxfId="39" priority="87"/>
  </conditionalFormatting>
  <conditionalFormatting sqref="A667:A668 A605 A607 A609:A610 A613:A614 A616 A618 A620:A621 A623 A625 A627 A629 A631 A633 A635 A637 A639 A641 A643 A645 A647 A649 A651 A653 A655 A657 A659:A660 A662:A663 A665 A670">
    <cfRule type="duplicateValues" dxfId="38" priority="86"/>
  </conditionalFormatting>
  <conditionalFormatting sqref="A613:A614 A605 A607 A609:A610 A616 A618 A620:A621 A623 A625 A627 A629 A631 A633 A635 A637 A639 A641 A643 A645 A647 A649 A651 A653 A655 A657 A659:A660 A662:A663 A665 A667:A668 A670">
    <cfRule type="duplicateValues" dxfId="37" priority="83"/>
  </conditionalFormatting>
  <conditionalFormatting sqref="A605 A607 A609:A610">
    <cfRule type="duplicateValues" dxfId="36" priority="81"/>
  </conditionalFormatting>
  <conditionalFormatting sqref="E604:E671">
    <cfRule type="duplicateValues" dxfId="35" priority="79"/>
  </conditionalFormatting>
  <conditionalFormatting sqref="E697:E700 E672:E673 E675:E676 E678:E685 E687:E695">
    <cfRule type="duplicateValues" dxfId="34" priority="75"/>
  </conditionalFormatting>
  <conditionalFormatting sqref="A697:A700 A673 A675:A676 A678 A680:A685 A687:A695">
    <cfRule type="duplicateValues" dxfId="33" priority="74"/>
  </conditionalFormatting>
  <conditionalFormatting sqref="A680:A685 A673 A675:A676 A678 A687:A695 A697:A700">
    <cfRule type="duplicateValues" dxfId="32" priority="71"/>
  </conditionalFormatting>
  <conditionalFormatting sqref="E672:E700">
    <cfRule type="duplicateValues" dxfId="31" priority="69"/>
  </conditionalFormatting>
  <conditionalFormatting sqref="E781 E701:E705 E707:E711 E713 E715:E716 E718 E720 E722 E724 E726:E727 E729 E731 E733 E735 E737 E739 E741 E743 E745:E746 E748 E750 E752 E754 E756 E758:E759 E761 E763 E765 E767 E769:E770 E772 E774:E776 E778:E779">
    <cfRule type="duplicateValues" dxfId="30" priority="65"/>
  </conditionalFormatting>
  <conditionalFormatting sqref="A781 A702:A705 A707:A711 A713 A715:A716 A718 A720 A722 A724 A726:A727 A729 A731 A733 A735 A737 A739 A741 A743 A745:A746 A748 A750 A752 A754 A756 A758:A759 A761 A763 A765 A767 A769:A770 A772 A774:A776 A778:A779">
    <cfRule type="duplicateValues" dxfId="29" priority="64"/>
  </conditionalFormatting>
  <conditionalFormatting sqref="E790:E792 E783:E784 E786 E788">
    <cfRule type="duplicateValues" dxfId="28" priority="60"/>
  </conditionalFormatting>
  <conditionalFormatting sqref="A790:A792 A784 A786 A788">
    <cfRule type="duplicateValues" dxfId="27" priority="59"/>
  </conditionalFormatting>
  <conditionalFormatting sqref="E783:E792">
    <cfRule type="duplicateValues" dxfId="26" priority="55"/>
  </conditionalFormatting>
  <conditionalFormatting sqref="A784 A786 A788 A790:A792">
    <cfRule type="duplicateValues" dxfId="25" priority="53"/>
  </conditionalFormatting>
  <conditionalFormatting sqref="A784 A702:A705 A707:A711 A713 A715:A716 A718 A720 A722 A724 A726:A727 A729 A731 A733 A735 A737 A739 A741 A743 A745:A746 A748 A750 A752 A754 A756 A758:A759 A761 A763 A765 A767 A769:A770 A772 A774:A776 A778:A779 A781 A786 A788 A790:A792">
    <cfRule type="duplicateValues" dxfId="24" priority="52"/>
  </conditionalFormatting>
  <conditionalFormatting sqref="E701:E782">
    <cfRule type="duplicateValues" dxfId="23" priority="48"/>
  </conditionalFormatting>
  <conditionalFormatting sqref="A702:A705 A707:A711 A713 A715:A716 A718 A720 A722 A724 A726:A727 A729 A731 A733 A735 A737 A739 A741 A743 A745:A746 A748 A750 A752 A754 A756 A758:A759 A761 A763 A765 A767 A769:A770 A772 A774:A776 A778:A779 A781">
    <cfRule type="duplicateValues" dxfId="22" priority="47"/>
  </conditionalFormatting>
  <conditionalFormatting sqref="E824:E827 E793:E794 E796 E798 E800 E802:E812 E814:E816 E818 E820 E822">
    <cfRule type="duplicateValues" dxfId="21" priority="43"/>
  </conditionalFormatting>
  <conditionalFormatting sqref="A826:A827 A796 A798 A800 A802:A803 A805:A812 A814:A816 A818 A820 A822 A824 A794">
    <cfRule type="duplicateValues" dxfId="20" priority="42"/>
  </conditionalFormatting>
  <conditionalFormatting sqref="A826:A827 A794 A805:A812 A796 A798 A800 A802:A803 A814:A816 A818 A820 A822 A824">
    <cfRule type="duplicateValues" dxfId="19" priority="38"/>
  </conditionalFormatting>
  <conditionalFormatting sqref="A826:A827">
    <cfRule type="duplicateValues" dxfId="18" priority="37"/>
  </conditionalFormatting>
  <conditionalFormatting sqref="E793:E828">
    <cfRule type="duplicateValues" dxfId="17" priority="36"/>
  </conditionalFormatting>
  <conditionalFormatting sqref="E877:E879 E829:E830 E832:E835 E837 E839:E852 E854 E856:E857 E859 E861 E863 E865:E866 E868 E870:E875">
    <cfRule type="duplicateValues" dxfId="16" priority="31"/>
  </conditionalFormatting>
  <conditionalFormatting sqref="A877:A879 A830 A832:A835 A837 A839:A852 A854 A856:A857 A859 A861 A863 A865:A866 A868 A870:A875">
    <cfRule type="duplicateValues" dxfId="15" priority="30"/>
  </conditionalFormatting>
  <conditionalFormatting sqref="E829:E879">
    <cfRule type="duplicateValues" dxfId="14" priority="28"/>
  </conditionalFormatting>
  <conditionalFormatting sqref="A830 A832:A835 A837 A839:A852 A854 A856:A857 A859 A861 A863 A865:A866 A868 A870:A875 A877:A879">
    <cfRule type="duplicateValues" dxfId="13" priority="27"/>
  </conditionalFormatting>
  <conditionalFormatting sqref="E1000 E880:E881 E885 E883 E887 E889 E891 E893 E895 E897 E899 E901 E903 E905 E907 E909 E911 E913 E915 E917 E919:E928 E930 E932 E934:E937 E939:E940 E942:E943 E945 E947 E949:E951 E953:E954 E956 E958 E960 E962 E964 E966 E968 E970 E972 E974 E976 E978 E980 E982 E984 E986 E988 E990 E992 E994 E996 E998">
    <cfRule type="duplicateValues" dxfId="12" priority="21"/>
  </conditionalFormatting>
  <conditionalFormatting sqref="A1000 A881 A885 A883 A887 A889 A891 A893 A895 A897 A899 A901 A903 A905 A907 A909 A911 A913 A915 A917 A919:A928 A930 A932 A934:A937 A939:A940 A942:A943 A945 A947 A949:A951 A953:A954 A956 A958 A960 A962 A964 A966 A968 A970 A972 A974 A976 A978 A980 A982 A984 A986 A988 A990 A992 A994 A996 A998">
    <cfRule type="duplicateValues" dxfId="11" priority="20"/>
  </conditionalFormatting>
  <conditionalFormatting sqref="E932 E880:E928 E930 E934:E1000">
    <cfRule type="duplicateValues" dxfId="10" priority="18"/>
  </conditionalFormatting>
  <conditionalFormatting sqref="A932 A930 A934:A937 A881 A883 A885 A887 A889 A891 A893 A895 A897 A899 A901 A903 A905 A907 A909 A911 A913 A915 A917 A919:A928 A939:A940 A942:A943 A945 A947 A949:A951 A953:A954 A956 A958 A960 A962 A964 A966 A968 A970 A972 A974 A976 A978 A980 A982 A984 A986 A988 A990 A992 A994 A996 A998 A1000">
    <cfRule type="duplicateValues" dxfId="9" priority="17"/>
  </conditionalFormatting>
  <conditionalFormatting sqref="A881 A883 A885 A887 A889 A891 A893 A895 A897 A899 A901 A903 A905 A907 A909 A911 A913 A915 A917 A919:A928 A930 A932 A934:A937 A939:A940 A942:A943 A945 A947 A949:A951 A953:A954 A956 A958 A960 A962 A964 A966 A968 A970 A972 A974 A976 A978 A980 A982 A984 A986 A988 A990 A992 A994 A996 A998 A1000">
    <cfRule type="duplicateValues" dxfId="8" priority="13"/>
  </conditionalFormatting>
  <conditionalFormatting sqref="E1060 E1001:E1002 E1004 E1006 E1008 E1010 E1012 E1014 E1016 E1018:E1019 E1021 E1023 E1025 E1027 E1029 E1031 E1033:E1034 E1036 E1038 E1040 E1042 E1044 E1046 E1048 E1050 E1052 E1054 E1056 E1058 E1062">
    <cfRule type="duplicateValues" dxfId="7" priority="9"/>
  </conditionalFormatting>
  <conditionalFormatting sqref="A1060 A1002 A1004 A1006 A1008 A1010 A1012 A1014 A1016 A1019 A1021 A1023 A1025 A1027 A1029 A1031 A1033:A1034 A1036 A1038 A1040 A1042 A1044 A1046 A1048 A1050 A1052 A1054 A1056 A1058 A1062">
    <cfRule type="duplicateValues" dxfId="6" priority="8"/>
  </conditionalFormatting>
  <conditionalFormatting sqref="A1019 A1002 A1004 A1006 A1008 A1010 A1012 A1014 A1016 A1021 A1023 A1025 A1027 A1029 A1031 A1033:A1034 A1036 A1038 A1040 A1042 A1044 A1046 A1048 A1050 A1052 A1054 A1056 A1058 A1060 A1062">
    <cfRule type="duplicateValues" dxfId="5" priority="5"/>
  </conditionalFormatting>
  <conditionalFormatting sqref="E1001:E1063">
    <cfRule type="duplicateValues" dxfId="4" priority="3"/>
  </conditionalFormatting>
  <conditionalFormatting sqref="E44">
    <cfRule type="duplicateValues" dxfId="3" priority="1"/>
  </conditionalFormatting>
  <conditionalFormatting sqref="A6">
    <cfRule type="duplicateValues" dxfId="2" priority="74713"/>
  </conditionalFormatting>
  <conditionalFormatting sqref="A10">
    <cfRule type="duplicateValues" dxfId="1" priority="74714"/>
  </conditionalFormatting>
  <conditionalFormatting sqref="A9 A6">
    <cfRule type="duplicateValues" dxfId="0" priority="7510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2021-07-02T05:59:00Z</dcterms:modified>
</cp:coreProperties>
</file>